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28年度\"/>
    </mc:Choice>
  </mc:AlternateContent>
  <workbookProtection lockStructure="1"/>
  <bookViews>
    <workbookView xWindow="0" yWindow="0" windowWidth="20490" windowHeight="723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<sst xmlns="http://schemas.openxmlformats.org/spreadsheetml/2006/main" count="418" uniqueCount="282">
  <si>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</si>
  <si>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</si>
  <si>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</si>
  <si>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</si>
  <si>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</si>
  <si>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</si>
  <si>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</si>
  <si>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</si>
  <si>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</si>
  <si>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</si>
  <si>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</si>
  <si>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</si>
  <si>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</si>
  <si>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</si>
  <si>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</si>
  <si>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</si>
  <si>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</si>
  <si>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</si>
  <si>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</si>
  <si>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</si>
  <si>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</si>
  <si>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</si>
  <si>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</si>
  <si>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</si>
  <si>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</si>
  <si>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</si>
  <si>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</si>
  <si>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</si>
  <si>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</si>
  <si>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</si>
  <si>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</si>
  <si>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</si>
  <si>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</si>
  <si>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</si>
  <si>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</si>
  <si>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</si>
  <si>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</si>
  <si>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</si>
  <si>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</si>
  <si>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</si>
  <si>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</si>
  <si>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</si>
  <si>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</si>
  <si>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</si>
  <si>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</si>
  <si>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</si>
  <si>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</si>
  <si>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</si>
  <si>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</si>
  <si>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</si>
  <si>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</si>
  <si>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</si>
  <si>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</si>
  <si>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</si>
  <si>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</si>
  <si>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</si>
  <si>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</si>
  <si>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</si>
  <si>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</si>
  <si>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</si>
  <si>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</si>
  <si>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</si>
  <si>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</si>
  <si>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</si>
  <si>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</si>
  <si>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</si>
  <si>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</si>
  <si>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</si>
  <si>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</si>
  <si>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</si>
  <si>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</si>
  <si>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</si>
  <si>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</si>
  <si>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</si>
  <si>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</si>
  <si>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</si>
  <si>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</si>
  <si>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</si>
  <si>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</si>
  <si>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</si>
  <si>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</si>
  <si>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</si>
  <si>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</si>
  <si>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</si>
  <si>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</si>
  <si>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</si>
  <si>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</si>
  <si>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</si>
  <si>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</si>
  <si>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</si>
  <si>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</si>
  <si>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</si>
  <si>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</si>
  <si>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</si>
  <si>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</si>
  <si>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</si>
  <si>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</si>
  <si>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</si>
  <si>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</si>
  <si>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</si>
  <si>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</si>
  <si>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</si>
  <si>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</si>
  <si>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</si>
  <si>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</si>
  <si>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</si>
  <si>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</si>
  <si>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</si>
  <si>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</si>
  <si>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</si>
  <si>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</si>
  <si>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</si>
  <si>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</si>
  <si>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</si>
  <si>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</si>
  <si>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</si>
  <si>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</si>
  <si>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</si>
  <si>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</si>
  <si>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</si>
  <si>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</si>
  <si>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</si>
  <si>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</si>
  <si>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</si>
  <si>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</si>
  <si>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</si>
  <si>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</si>
  <si>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</si>
  <si>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</si>
  <si>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</si>
  <si>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</si>
  <si>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</si>
  <si>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</si>
  <si>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</si>
  <si>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</si>
  <si>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</si>
  <si>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</si>
  <si>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</si>
  <si>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</si>
  <si>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</si>
  <si>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</si>
  <si>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</si>
  <si>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</si>
  <si>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</si>
  <si>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</si>
  <si>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</si>
  <si>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</si>
  <si>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</si>
  <si>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</si>
  <si>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</si>
  <si>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</si>
  <si>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</si>
  <si>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</si>
  <si>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</si>
  <si>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</si>
  <si>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</si>
  <si>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</si>
  <si>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</si>
  <si>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</si>
  <si>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</si>
  <si>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</si>
  <si>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</si>
  <si>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</si>
  <si>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</si>
  <si>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</si>
  <si>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</si>
  <si>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</si>
  <si>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</si>
  <si>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</si>
  <si>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</si>
  <si>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</si>
  <si>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</si>
  <si>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</si>
  <si>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</si>
  <si>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</si>
  <si>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</si>
  <si>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</si>
  <si>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</si>
  <si>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</si>
  <si>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</si>
  <si>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</si>
  <si>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</si>
  <si>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</si>
  <si>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</si>
  <si>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</si>
  <si>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</si>
  <si>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</si>
  <si>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</si>
  <si>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</si>
  <si>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</si>
  <si>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</si>
  <si>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</si>
  <si>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</si>
  <si>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</si>
  <si>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</si>
  <si>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</si>
  <si>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</si>
  <si>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</si>
  <si>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</si>
  <si>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</si>
  <si>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三山東小学校</t>
    <rPh sb="0" eb="6">
      <t>ミヤマヒガシショウガッコウ</t>
    </rPh>
    <phoneticPr fontId="3"/>
  </si>
  <si>
    <t>ミヤマヒガシショウガッコウ</t>
    <phoneticPr fontId="3"/>
  </si>
  <si>
    <t>船橋市</t>
    <rPh sb="0" eb="3">
      <t>フナバシシ</t>
    </rPh>
    <phoneticPr fontId="3"/>
  </si>
  <si>
    <t>京成本</t>
    <rPh sb="0" eb="2">
      <t>ケイセイ</t>
    </rPh>
    <rPh sb="2" eb="3">
      <t>ホン</t>
    </rPh>
    <phoneticPr fontId="3"/>
  </si>
  <si>
    <t>京成大久保</t>
    <rPh sb="0" eb="2">
      <t>ケイセイ</t>
    </rPh>
    <rPh sb="2" eb="5">
      <t>オオクボ</t>
    </rPh>
    <phoneticPr fontId="3"/>
  </si>
  <si>
    <t>渡辺</t>
    <rPh sb="0" eb="2">
      <t>ワタナベ</t>
    </rPh>
    <phoneticPr fontId="3"/>
  </si>
  <si>
    <t>拓也</t>
    <rPh sb="0" eb="2">
      <t>タクヤ</t>
    </rPh>
    <phoneticPr fontId="3"/>
  </si>
  <si>
    <t>ワタナベ</t>
    <phoneticPr fontId="3"/>
  </si>
  <si>
    <t>タクヤ</t>
    <phoneticPr fontId="3"/>
  </si>
  <si>
    <t>275</t>
    <phoneticPr fontId="3"/>
  </si>
  <si>
    <t>0011</t>
    <phoneticPr fontId="3"/>
  </si>
  <si>
    <t>0011</t>
    <phoneticPr fontId="3"/>
  </si>
  <si>
    <t>千葉県習志野市大久保3-7-13-305</t>
    <rPh sb="0" eb="3">
      <t>チバケン</t>
    </rPh>
    <rPh sb="3" eb="7">
      <t>ナラシノシ</t>
    </rPh>
    <rPh sb="7" eb="10">
      <t>オオクボ</t>
    </rPh>
    <phoneticPr fontId="3"/>
  </si>
  <si>
    <t>090</t>
    <phoneticPr fontId="3"/>
  </si>
  <si>
    <t>9244</t>
    <phoneticPr fontId="3"/>
  </si>
  <si>
    <t>7016</t>
    <phoneticPr fontId="3"/>
  </si>
  <si>
    <t>宍戸</t>
    <rPh sb="0" eb="2">
      <t>シシド</t>
    </rPh>
    <phoneticPr fontId="3"/>
  </si>
  <si>
    <t>祐太</t>
    <rPh sb="0" eb="2">
      <t>ユウタ</t>
    </rPh>
    <phoneticPr fontId="3"/>
  </si>
  <si>
    <t>シシド</t>
    <phoneticPr fontId="3"/>
  </si>
  <si>
    <t>ユウタ</t>
    <phoneticPr fontId="3"/>
  </si>
  <si>
    <t>ワタナベ</t>
    <phoneticPr fontId="3"/>
  </si>
  <si>
    <t>タクヤ</t>
    <phoneticPr fontId="3"/>
  </si>
  <si>
    <t>275</t>
    <phoneticPr fontId="3"/>
  </si>
  <si>
    <t>千葉県習志野市大久保3-7-13-305</t>
    <phoneticPr fontId="3"/>
  </si>
  <si>
    <t>090</t>
    <phoneticPr fontId="3"/>
  </si>
  <si>
    <t>9244</t>
    <phoneticPr fontId="3"/>
  </si>
  <si>
    <t>7016</t>
    <phoneticPr fontId="3"/>
  </si>
  <si>
    <t>江藤</t>
    <rPh sb="0" eb="2">
      <t>エトウ</t>
    </rPh>
    <phoneticPr fontId="3"/>
  </si>
  <si>
    <t>花梨</t>
    <rPh sb="0" eb="2">
      <t>カリン</t>
    </rPh>
    <phoneticPr fontId="3"/>
  </si>
  <si>
    <t>エトウ</t>
    <phoneticPr fontId="3"/>
  </si>
  <si>
    <t>カリン</t>
    <phoneticPr fontId="3"/>
  </si>
  <si>
    <t>鈴木</t>
    <rPh sb="0" eb="2">
      <t>スズキ</t>
    </rPh>
    <phoneticPr fontId="3"/>
  </si>
  <si>
    <t>咲結</t>
    <rPh sb="0" eb="1">
      <t>サ</t>
    </rPh>
    <rPh sb="1" eb="2">
      <t>ユ</t>
    </rPh>
    <phoneticPr fontId="3"/>
  </si>
  <si>
    <t>スズキ</t>
    <phoneticPr fontId="3"/>
  </si>
  <si>
    <t>サユ</t>
    <phoneticPr fontId="3"/>
  </si>
  <si>
    <t>林</t>
    <rPh sb="0" eb="1">
      <t>ハヤシ</t>
    </rPh>
    <phoneticPr fontId="3"/>
  </si>
  <si>
    <t>綾奈</t>
    <rPh sb="0" eb="2">
      <t>アヤナ</t>
    </rPh>
    <phoneticPr fontId="3"/>
  </si>
  <si>
    <t>ハヤシ</t>
    <phoneticPr fontId="3"/>
  </si>
  <si>
    <t>アヤナ</t>
    <phoneticPr fontId="3"/>
  </si>
  <si>
    <t>春山</t>
    <rPh sb="0" eb="2">
      <t>ハルヤマ</t>
    </rPh>
    <phoneticPr fontId="3"/>
  </si>
  <si>
    <t>日葵</t>
    <rPh sb="0" eb="2">
      <t>ヒナタ</t>
    </rPh>
    <phoneticPr fontId="3"/>
  </si>
  <si>
    <t>ハルヤマ</t>
    <phoneticPr fontId="3"/>
  </si>
  <si>
    <t>ヒナタ</t>
    <phoneticPr fontId="3"/>
  </si>
  <si>
    <t>平野</t>
    <rPh sb="0" eb="2">
      <t>ヒラノ</t>
    </rPh>
    <phoneticPr fontId="3"/>
  </si>
  <si>
    <t>はるな</t>
    <phoneticPr fontId="3"/>
  </si>
  <si>
    <t>ヒラノ</t>
    <phoneticPr fontId="3"/>
  </si>
  <si>
    <t>ハルナ</t>
    <phoneticPr fontId="3"/>
  </si>
  <si>
    <t>福嶋</t>
    <rPh sb="0" eb="2">
      <t>フクシマ</t>
    </rPh>
    <phoneticPr fontId="3"/>
  </si>
  <si>
    <t>彩花里</t>
    <rPh sb="0" eb="1">
      <t>アヤ</t>
    </rPh>
    <rPh sb="1" eb="2">
      <t>ハナ</t>
    </rPh>
    <rPh sb="2" eb="3">
      <t>サト</t>
    </rPh>
    <phoneticPr fontId="3"/>
  </si>
  <si>
    <t>フクシマ</t>
    <phoneticPr fontId="3"/>
  </si>
  <si>
    <t>アカリ</t>
    <phoneticPr fontId="3"/>
  </si>
  <si>
    <t>村上</t>
    <rPh sb="0" eb="2">
      <t>ムラカミ</t>
    </rPh>
    <phoneticPr fontId="3"/>
  </si>
  <si>
    <t>沙奈美</t>
    <rPh sb="0" eb="1">
      <t>サ</t>
    </rPh>
    <rPh sb="1" eb="2">
      <t>ナ</t>
    </rPh>
    <rPh sb="2" eb="3">
      <t>ミ</t>
    </rPh>
    <phoneticPr fontId="3"/>
  </si>
  <si>
    <t>ムラカミ</t>
    <phoneticPr fontId="3"/>
  </si>
  <si>
    <t>サナミ</t>
    <phoneticPr fontId="3"/>
  </si>
  <si>
    <t>岩佐</t>
    <rPh sb="0" eb="2">
      <t>イワサ</t>
    </rPh>
    <phoneticPr fontId="3"/>
  </si>
  <si>
    <t>絵梨香</t>
    <rPh sb="0" eb="1">
      <t>エ</t>
    </rPh>
    <rPh sb="1" eb="2">
      <t>ナシ</t>
    </rPh>
    <rPh sb="2" eb="3">
      <t>カ</t>
    </rPh>
    <phoneticPr fontId="3"/>
  </si>
  <si>
    <t>イワサ</t>
    <phoneticPr fontId="3"/>
  </si>
  <si>
    <t>エリカ</t>
    <phoneticPr fontId="3"/>
  </si>
  <si>
    <t>髙久</t>
    <rPh sb="0" eb="2">
      <t>タカク</t>
    </rPh>
    <phoneticPr fontId="3"/>
  </si>
  <si>
    <t>光希</t>
    <rPh sb="0" eb="1">
      <t>ヒカリ</t>
    </rPh>
    <rPh sb="1" eb="2">
      <t>キ</t>
    </rPh>
    <phoneticPr fontId="3"/>
  </si>
  <si>
    <t>タカク</t>
    <phoneticPr fontId="3"/>
  </si>
  <si>
    <t>ミツキ</t>
    <phoneticPr fontId="3"/>
  </si>
  <si>
    <t>杉田</t>
    <rPh sb="0" eb="2">
      <t>スギタ</t>
    </rPh>
    <phoneticPr fontId="3"/>
  </si>
  <si>
    <t>麗</t>
    <rPh sb="0" eb="1">
      <t>レイ</t>
    </rPh>
    <phoneticPr fontId="3"/>
  </si>
  <si>
    <t>スギタ</t>
    <phoneticPr fontId="3"/>
  </si>
  <si>
    <t>レイ</t>
    <phoneticPr fontId="3"/>
  </si>
  <si>
    <t>藤城</t>
    <rPh sb="0" eb="2">
      <t>フジシロ</t>
    </rPh>
    <phoneticPr fontId="3"/>
  </si>
  <si>
    <t>苺里</t>
    <rPh sb="0" eb="1">
      <t>イチゴ</t>
    </rPh>
    <rPh sb="1" eb="2">
      <t>リ</t>
    </rPh>
    <phoneticPr fontId="3"/>
  </si>
  <si>
    <t>フジシロ</t>
    <phoneticPr fontId="3"/>
  </si>
  <si>
    <t>マイリ</t>
    <phoneticPr fontId="3"/>
  </si>
  <si>
    <t>星</t>
    <rPh sb="0" eb="1">
      <t>ホシ</t>
    </rPh>
    <phoneticPr fontId="3"/>
  </si>
  <si>
    <t>萌々香</t>
    <rPh sb="0" eb="1">
      <t>モエ</t>
    </rPh>
    <phoneticPr fontId="3"/>
  </si>
  <si>
    <t>ホシ</t>
    <phoneticPr fontId="3"/>
  </si>
  <si>
    <t>モモカ</t>
    <phoneticPr fontId="3"/>
  </si>
  <si>
    <t>274</t>
    <phoneticPr fontId="3"/>
  </si>
  <si>
    <t>0825</t>
    <phoneticPr fontId="3"/>
  </si>
  <si>
    <t>千葉県船橋市前原西8-26-5-101</t>
    <rPh sb="0" eb="3">
      <t>チバケン</t>
    </rPh>
    <rPh sb="3" eb="6">
      <t>フナバシシ</t>
    </rPh>
    <rPh sb="6" eb="8">
      <t>マエバラ</t>
    </rPh>
    <rPh sb="8" eb="9">
      <t>ニシ</t>
    </rPh>
    <phoneticPr fontId="3"/>
  </si>
  <si>
    <t>6786</t>
    <phoneticPr fontId="3"/>
  </si>
  <si>
    <t>9748</t>
    <phoneticPr fontId="3"/>
  </si>
  <si>
    <t>③</t>
    <phoneticPr fontId="3"/>
  </si>
  <si>
    <t>　明るく元気に練習に取り組んでいます。笑顔がいっぱいのチームです。サーブに磨きをかけて「常に強気」「つなぐ」バレーを目指して頑張ります！！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</si>
</sst>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455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16" fillId="3" borderId="1" xfId="0" applyFont="1" applyFill="1" applyBorder="1">
      <alignment vertical="center"/>
    </xf>
    <xf numFmtId="176" fontId="19" fillId="3" borderId="1" xfId="0" applyNumberFormat="1" applyFont="1" applyFill="1" applyBorder="1">
      <alignment vertical="center"/>
    </xf>
    <xf numFmtId="0" fontId="31" fillId="2" borderId="8" xfId="1" applyFont="1" applyFill="1" applyBorder="1" applyAlignment="1">
      <alignment vertical="center" shrinkToFit="1"/>
    </xf>
    <xf numFmtId="176" fontId="19" fillId="0" borderId="1" xfId="0" applyNumberFormat="1" applyFont="1" applyBorder="1" applyProtection="1">
      <alignment vertical="center"/>
    </xf>
    <xf numFmtId="176" fontId="19" fillId="0" borderId="1" xfId="0" applyNumberFormat="1" applyFont="1" applyBorder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19" fillId="0" borderId="2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31" xfId="0" applyFont="1" applyFill="1" applyBorder="1">
      <alignment vertical="center"/>
    </xf>
    <xf numFmtId="0" fontId="19" fillId="0" borderId="21" xfId="0" applyFont="1" applyBorder="1" applyAlignment="1">
      <alignment horizontal="left" vertical="center"/>
    </xf>
    <xf numFmtId="0" fontId="31" fillId="2" borderId="82" xfId="1" applyFont="1" applyFill="1" applyBorder="1" applyAlignment="1">
      <alignment vertical="center" shrinkToFit="1"/>
    </xf>
    <xf numFmtId="0" fontId="31" fillId="6" borderId="14" xfId="1" applyFill="1" applyBorder="1" applyAlignment="1">
      <alignment vertical="center" shrinkToFit="1"/>
    </xf>
    <xf numFmtId="0" fontId="31" fillId="6" borderId="13" xfId="1" applyFill="1" applyBorder="1" applyAlignment="1">
      <alignment vertical="center" shrinkToFit="1"/>
    </xf>
    <xf numFmtId="0" fontId="37" fillId="0" borderId="14" xfId="2" applyFont="1" applyBorder="1" applyAlignment="1">
      <alignment horizontal="center" vertical="center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/>
    </xf>
    <xf numFmtId="0" fontId="36" fillId="6" borderId="11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7" fillId="7" borderId="37" xfId="0" applyFont="1" applyFill="1" applyBorder="1" applyAlignment="1" applyProtection="1">
      <alignment horizontal="center" vertical="center"/>
      <protection locked="0"/>
    </xf>
    <xf numFmtId="0" fontId="7" fillId="7" borderId="38" xfId="0" applyFont="1" applyFill="1" applyBorder="1" applyAlignment="1" applyProtection="1">
      <alignment horizontal="center" vertical="center"/>
      <protection locked="0"/>
    </xf>
    <xf numFmtId="0" fontId="7" fillId="7" borderId="39" xfId="0" applyFont="1" applyFill="1" applyBorder="1" applyAlignment="1" applyProtection="1">
      <alignment horizontal="center" vertical="center"/>
      <protection locked="0"/>
    </xf>
    <xf numFmtId="0" fontId="7" fillId="7" borderId="32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center" vertical="center"/>
      <protection locked="0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7" fillId="7" borderId="3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>
      <alignment horizontal="center" vertical="center"/>
    </xf>
    <xf numFmtId="0" fontId="7" fillId="7" borderId="57" xfId="0" applyFont="1" applyFill="1" applyBorder="1" applyAlignment="1" applyProtection="1">
      <alignment horizontal="center" vertical="center"/>
      <protection locked="0"/>
    </xf>
    <xf numFmtId="0" fontId="7" fillId="7" borderId="58" xfId="0" applyFont="1" applyFill="1" applyBorder="1" applyAlignment="1" applyProtection="1">
      <alignment horizontal="center" vertical="center"/>
      <protection locked="0"/>
    </xf>
    <xf numFmtId="0" fontId="7" fillId="7" borderId="59" xfId="0" applyFont="1" applyFill="1" applyBorder="1" applyAlignment="1" applyProtection="1">
      <alignment horizontal="center" vertical="center"/>
      <protection locked="0"/>
    </xf>
    <xf numFmtId="0" fontId="7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5" borderId="35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11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7" fillId="0" borderId="29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37" fillId="0" borderId="4" xfId="2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/>
    </xf>
    <xf numFmtId="0" fontId="37" fillId="0" borderId="2" xfId="2" applyFont="1" applyBorder="1" applyAlignment="1">
      <alignment horizontal="center" vertical="center"/>
    </xf>
    <xf numFmtId="0" fontId="37" fillId="0" borderId="23" xfId="2" applyFont="1" applyBorder="1" applyAlignment="1">
      <alignment horizontal="center" vertical="center"/>
    </xf>
    <xf numFmtId="0" fontId="37" fillId="0" borderId="6" xfId="2" applyFont="1" applyBorder="1" applyAlignment="1">
      <alignment horizontal="center" vertical="center"/>
    </xf>
    <xf numFmtId="0" fontId="37" fillId="0" borderId="24" xfId="2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 shrinkToFit="1"/>
    </xf>
    <xf numFmtId="0" fontId="13" fillId="0" borderId="53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wrapText="1" shrinkToFit="1"/>
    </xf>
    <xf numFmtId="0" fontId="13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17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49" fontId="19" fillId="3" borderId="23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19" fillId="3" borderId="24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7" fillId="0" borderId="72" xfId="0" applyNumberFormat="1" applyFont="1" applyBorder="1" applyAlignment="1" applyProtection="1">
      <alignment horizontal="left" vertical="top" wrapText="1"/>
      <protection locked="0"/>
    </xf>
    <xf numFmtId="49" fontId="7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5" borderId="56" xfId="0" applyFont="1" applyFill="1" applyBorder="1" applyAlignment="1">
      <alignment horizontal="center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 shrinkToFit="1"/>
    </xf>
    <xf numFmtId="0" fontId="7" fillId="5" borderId="44" xfId="0" applyFont="1" applyFill="1" applyBorder="1" applyAlignment="1">
      <alignment horizontal="center" vertical="center" shrinkToFit="1"/>
    </xf>
    <xf numFmtId="0" fontId="7" fillId="5" borderId="4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 applyProtection="1">
      <alignment horizontal="right" vertical="center" shrinkToFit="1"/>
      <protection locked="0"/>
    </xf>
    <xf numFmtId="0" fontId="8" fillId="5" borderId="14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177" fontId="7" fillId="0" borderId="29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30" xfId="0" applyNumberFormat="1" applyFont="1" applyBorder="1" applyAlignment="1" applyProtection="1">
      <alignment horizontal="center" vertical="center"/>
      <protection locked="0"/>
    </xf>
    <xf numFmtId="177" fontId="7" fillId="0" borderId="21" xfId="0" applyNumberFormat="1" applyFont="1" applyBorder="1" applyAlignment="1" applyProtection="1">
      <alignment horizontal="center" vertical="center"/>
      <protection locked="0"/>
    </xf>
    <xf numFmtId="177" fontId="7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7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7" fillId="5" borderId="4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24" xfId="0" applyFont="1" applyBorder="1" applyAlignment="1">
      <alignment horizontal="right" vertical="center" shrinkToFit="1"/>
    </xf>
    <xf numFmtId="0" fontId="29" fillId="0" borderId="2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63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69" xfId="1" applyFill="1" applyBorder="1" applyAlignment="1">
      <alignment horizontal="center" vertical="center" shrinkToFit="1"/>
    </xf>
    <xf numFmtId="0" fontId="31" fillId="2" borderId="26" xfId="1" applyFill="1" applyBorder="1" applyAlignment="1">
      <alignment horizontal="center" vertical="center" shrinkToFit="1"/>
    </xf>
    <xf numFmtId="0" fontId="31" fillId="2" borderId="70" xfId="1" applyFill="1" applyBorder="1" applyAlignment="1">
      <alignment horizontal="center" vertical="center" shrinkToFit="1"/>
    </xf>
    <xf numFmtId="0" fontId="31" fillId="2" borderId="25" xfId="1" applyFill="1" applyBorder="1" applyAlignment="1">
      <alignment horizontal="center" vertical="center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2" xfId="1" applyBorder="1" applyAlignment="1">
      <alignment horizontal="center" vertical="center" wrapText="1" shrinkToFit="1"/>
    </xf>
    <xf numFmtId="0" fontId="31" fillId="0" borderId="73" xfId="1" applyBorder="1" applyAlignment="1">
      <alignment horizontal="center" vertical="center" wrapText="1" shrinkToFit="1"/>
    </xf>
    <xf numFmtId="0" fontId="31" fillId="0" borderId="80" xfId="1" applyBorder="1" applyAlignment="1">
      <alignment horizontal="left" vertical="top" shrinkToFit="1"/>
    </xf>
    <xf numFmtId="0" fontId="31" fillId="0" borderId="72" xfId="1" applyBorder="1" applyAlignment="1">
      <alignment horizontal="left" vertical="top" shrinkToFit="1"/>
    </xf>
    <xf numFmtId="0" fontId="31" fillId="0" borderId="73" xfId="1" applyBorder="1" applyAlignment="1">
      <alignment horizontal="left" vertical="top" shrinkToFit="1"/>
    </xf>
  </cellXfs>
  <cellStyles count="3">
    <cellStyle name="標準" xfId="0" builtinId="0"/>
    <cellStyle name="標準 2" xfId="1"/>
    <cellStyle name="標準 3" xfId="2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G17" zoomScaleNormal="100" workbookViewId="0">
      <selection activeCell="AM29" sqref="AM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3" t="s">
        <v>183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</row>
    <row r="2" spans="1:51" ht="14.45" customHeight="1">
      <c r="A2" s="141" t="s">
        <v>189</v>
      </c>
      <c r="B2" s="142"/>
      <c r="C2" s="143" t="s">
        <v>201</v>
      </c>
      <c r="D2" s="144"/>
      <c r="E2" s="144"/>
      <c r="F2" s="144"/>
      <c r="G2" s="144"/>
      <c r="H2" s="144"/>
      <c r="I2" s="145"/>
      <c r="J2" s="115" t="s">
        <v>187</v>
      </c>
      <c r="K2" s="258"/>
      <c r="L2" s="258"/>
      <c r="M2" s="258"/>
      <c r="N2" s="258"/>
      <c r="O2" s="259"/>
      <c r="P2" s="115" t="s">
        <v>165</v>
      </c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9" t="s">
        <v>169</v>
      </c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6" t="s">
        <v>190</v>
      </c>
      <c r="B3" s="147"/>
      <c r="C3" s="148" t="s">
        <v>200</v>
      </c>
      <c r="D3" s="149"/>
      <c r="E3" s="149"/>
      <c r="F3" s="149"/>
      <c r="G3" s="149"/>
      <c r="H3" s="149"/>
      <c r="I3" s="150"/>
      <c r="J3" s="255" t="s">
        <v>159</v>
      </c>
      <c r="K3" s="256"/>
      <c r="L3" s="256"/>
      <c r="M3" s="256"/>
      <c r="N3" s="256"/>
      <c r="O3" s="257"/>
      <c r="P3" s="117" t="s">
        <v>202</v>
      </c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7" t="s">
        <v>191</v>
      </c>
      <c r="B4" s="268"/>
      <c r="C4" s="260">
        <v>4307033441</v>
      </c>
      <c r="D4" s="261"/>
      <c r="E4" s="261"/>
      <c r="F4" s="261"/>
      <c r="G4" s="261"/>
      <c r="H4" s="261"/>
      <c r="I4" s="262"/>
      <c r="J4" s="230" t="s">
        <v>185</v>
      </c>
      <c r="K4" s="231"/>
      <c r="L4" s="231"/>
      <c r="M4" s="231"/>
      <c r="N4" s="231"/>
      <c r="O4" s="232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9" t="s">
        <v>184</v>
      </c>
      <c r="B5" s="270"/>
      <c r="C5" s="263"/>
      <c r="D5" s="264"/>
      <c r="E5" s="264"/>
      <c r="F5" s="264"/>
      <c r="G5" s="264"/>
      <c r="H5" s="264"/>
      <c r="I5" s="265"/>
      <c r="J5" s="233">
        <v>21011</v>
      </c>
      <c r="K5" s="233"/>
      <c r="L5" s="233"/>
      <c r="M5" s="233"/>
      <c r="N5" s="233"/>
      <c r="O5" s="233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7" t="s">
        <v>148</v>
      </c>
      <c r="B6" s="167"/>
      <c r="C6" s="176" t="s">
        <v>175</v>
      </c>
      <c r="D6" s="177"/>
      <c r="E6" s="178" t="s">
        <v>176</v>
      </c>
      <c r="F6" s="179"/>
      <c r="G6" s="234" t="s">
        <v>149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7"/>
      <c r="B7" s="167"/>
      <c r="C7" s="133" t="s">
        <v>207</v>
      </c>
      <c r="D7" s="134"/>
      <c r="E7" s="135" t="s">
        <v>208</v>
      </c>
      <c r="F7" s="136"/>
      <c r="G7" s="235">
        <v>514140030</v>
      </c>
      <c r="H7" s="235"/>
      <c r="I7" s="235"/>
      <c r="J7" s="235"/>
      <c r="K7" s="235"/>
      <c r="L7" s="235"/>
      <c r="M7" s="235"/>
      <c r="N7" s="235"/>
      <c r="O7" s="235"/>
      <c r="P7" s="249" t="s">
        <v>72</v>
      </c>
      <c r="Q7" s="250"/>
      <c r="R7" s="169" t="s">
        <v>209</v>
      </c>
      <c r="S7" s="169"/>
      <c r="T7" s="169"/>
      <c r="U7" s="169"/>
      <c r="V7" s="50" t="s">
        <v>73</v>
      </c>
      <c r="W7" s="159" t="s">
        <v>211</v>
      </c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58" t="s">
        <v>74</v>
      </c>
      <c r="AL7" s="84" t="s">
        <v>213</v>
      </c>
      <c r="AM7" s="84"/>
      <c r="AN7" s="84"/>
      <c r="AO7" s="84"/>
      <c r="AP7" s="84"/>
      <c r="AQ7" s="84"/>
      <c r="AR7" s="84"/>
      <c r="AS7" s="59" t="s">
        <v>75</v>
      </c>
      <c r="AT7" s="78">
        <v>27</v>
      </c>
    </row>
    <row r="8" spans="1:51" ht="18" customHeight="1">
      <c r="A8" s="97"/>
      <c r="B8" s="167"/>
      <c r="C8" s="137" t="s">
        <v>205</v>
      </c>
      <c r="D8" s="138"/>
      <c r="E8" s="139" t="s">
        <v>206</v>
      </c>
      <c r="F8" s="140"/>
      <c r="G8" s="235"/>
      <c r="H8" s="235"/>
      <c r="I8" s="235"/>
      <c r="J8" s="235"/>
      <c r="K8" s="235"/>
      <c r="L8" s="235"/>
      <c r="M8" s="235"/>
      <c r="N8" s="235"/>
      <c r="O8" s="235"/>
      <c r="P8" s="161" t="s">
        <v>212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85" t="s">
        <v>214</v>
      </c>
      <c r="AL8" s="86"/>
      <c r="AM8" s="86"/>
      <c r="AN8" s="86"/>
      <c r="AO8" s="60" t="s">
        <v>76</v>
      </c>
      <c r="AP8" s="86" t="s">
        <v>215</v>
      </c>
      <c r="AQ8" s="86"/>
      <c r="AR8" s="86"/>
      <c r="AS8" s="87"/>
      <c r="AT8" s="78"/>
    </row>
    <row r="9" spans="1:51" ht="14.45" customHeight="1">
      <c r="A9" s="97" t="s">
        <v>150</v>
      </c>
      <c r="B9" s="167"/>
      <c r="C9" s="133" t="s">
        <v>218</v>
      </c>
      <c r="D9" s="134"/>
      <c r="E9" s="135" t="s">
        <v>219</v>
      </c>
      <c r="F9" s="136"/>
      <c r="G9" s="235">
        <v>504397527</v>
      </c>
      <c r="H9" s="235"/>
      <c r="I9" s="235"/>
      <c r="J9" s="235">
        <v>283049</v>
      </c>
      <c r="K9" s="235"/>
      <c r="L9" s="235"/>
      <c r="M9" s="235"/>
      <c r="N9" s="235"/>
      <c r="O9" s="235"/>
      <c r="P9" s="249" t="s">
        <v>72</v>
      </c>
      <c r="Q9" s="250"/>
      <c r="R9" s="169" t="s">
        <v>275</v>
      </c>
      <c r="S9" s="169"/>
      <c r="T9" s="169"/>
      <c r="U9" s="169"/>
      <c r="V9" s="50" t="s">
        <v>73</v>
      </c>
      <c r="W9" s="159" t="s">
        <v>276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60"/>
      <c r="AK9" s="58" t="s">
        <v>193</v>
      </c>
      <c r="AL9" s="84" t="s">
        <v>213</v>
      </c>
      <c r="AM9" s="84"/>
      <c r="AN9" s="84"/>
      <c r="AO9" s="84"/>
      <c r="AP9" s="84"/>
      <c r="AQ9" s="84"/>
      <c r="AR9" s="84"/>
      <c r="AS9" s="59" t="s">
        <v>194</v>
      </c>
      <c r="AT9" s="79">
        <v>24</v>
      </c>
    </row>
    <row r="10" spans="1:51" ht="18" customHeight="1">
      <c r="A10" s="97"/>
      <c r="B10" s="167"/>
      <c r="C10" s="137" t="s">
        <v>216</v>
      </c>
      <c r="D10" s="138"/>
      <c r="E10" s="139" t="s">
        <v>217</v>
      </c>
      <c r="F10" s="140"/>
      <c r="G10" s="235"/>
      <c r="H10" s="235"/>
      <c r="I10" s="235"/>
      <c r="J10" s="235"/>
      <c r="K10" s="235"/>
      <c r="L10" s="235"/>
      <c r="M10" s="235"/>
      <c r="N10" s="235"/>
      <c r="O10" s="235"/>
      <c r="P10" s="161" t="s">
        <v>277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85" t="s">
        <v>278</v>
      </c>
      <c r="AL10" s="86"/>
      <c r="AM10" s="86"/>
      <c r="AN10" s="86"/>
      <c r="AO10" s="60" t="s">
        <v>195</v>
      </c>
      <c r="AP10" s="86" t="s">
        <v>279</v>
      </c>
      <c r="AQ10" s="86"/>
      <c r="AR10" s="86"/>
      <c r="AS10" s="87"/>
      <c r="AT10" s="79"/>
    </row>
    <row r="11" spans="1:51" ht="14.45" customHeight="1">
      <c r="A11" s="97" t="s">
        <v>151</v>
      </c>
      <c r="B11" s="167"/>
      <c r="C11" s="206"/>
      <c r="D11" s="134"/>
      <c r="E11" s="134"/>
      <c r="F11" s="136"/>
      <c r="G11" s="235"/>
      <c r="H11" s="235"/>
      <c r="I11" s="235"/>
      <c r="J11" s="235"/>
      <c r="K11" s="235"/>
      <c r="L11" s="235"/>
      <c r="M11" s="235"/>
      <c r="N11" s="235"/>
      <c r="O11" s="235"/>
      <c r="P11" s="249" t="s">
        <v>72</v>
      </c>
      <c r="Q11" s="250"/>
      <c r="R11" s="169"/>
      <c r="S11" s="169"/>
      <c r="T11" s="169"/>
      <c r="U11" s="169"/>
      <c r="V11" s="50" t="s">
        <v>73</v>
      </c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9"/>
    </row>
    <row r="12" spans="1:51" ht="18" customHeight="1">
      <c r="A12" s="97"/>
      <c r="B12" s="167"/>
      <c r="C12" s="207"/>
      <c r="D12" s="138"/>
      <c r="E12" s="138"/>
      <c r="F12" s="140"/>
      <c r="G12" s="235"/>
      <c r="H12" s="235"/>
      <c r="I12" s="235"/>
      <c r="J12" s="235"/>
      <c r="K12" s="235"/>
      <c r="L12" s="235"/>
      <c r="M12" s="235"/>
      <c r="N12" s="235"/>
      <c r="O12" s="235"/>
      <c r="P12" s="161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85"/>
      <c r="AL12" s="86"/>
      <c r="AM12" s="86"/>
      <c r="AN12" s="86"/>
      <c r="AO12" s="60" t="s">
        <v>195</v>
      </c>
      <c r="AP12" s="86"/>
      <c r="AQ12" s="86"/>
      <c r="AR12" s="86"/>
      <c r="AS12" s="87"/>
      <c r="AT12" s="79"/>
    </row>
    <row r="13" spans="1:51" ht="15" customHeight="1">
      <c r="A13" s="97" t="s">
        <v>152</v>
      </c>
      <c r="B13" s="167"/>
      <c r="C13" s="206"/>
      <c r="D13" s="134"/>
      <c r="E13" s="134"/>
      <c r="F13" s="136"/>
      <c r="G13" s="239"/>
      <c r="H13" s="239"/>
      <c r="I13" s="239"/>
      <c r="J13" s="239"/>
      <c r="K13" s="239"/>
      <c r="L13" s="239"/>
      <c r="M13" s="239"/>
      <c r="N13" s="239"/>
      <c r="O13" s="239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80"/>
    </row>
    <row r="14" spans="1:51" ht="18" customHeight="1">
      <c r="A14" s="97"/>
      <c r="B14" s="167"/>
      <c r="C14" s="207"/>
      <c r="D14" s="138"/>
      <c r="E14" s="138"/>
      <c r="F14" s="140"/>
      <c r="G14" s="239"/>
      <c r="H14" s="239"/>
      <c r="I14" s="239"/>
      <c r="J14" s="239"/>
      <c r="K14" s="239"/>
      <c r="L14" s="239"/>
      <c r="M14" s="239"/>
      <c r="N14" s="239"/>
      <c r="O14" s="239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80"/>
    </row>
    <row r="15" spans="1:51" ht="15" customHeight="1">
      <c r="A15" s="240" t="s">
        <v>166</v>
      </c>
      <c r="B15" s="167"/>
      <c r="C15" s="133" t="s">
        <v>220</v>
      </c>
      <c r="D15" s="134"/>
      <c r="E15" s="135" t="s">
        <v>221</v>
      </c>
      <c r="F15" s="136"/>
      <c r="G15" s="239"/>
      <c r="H15" s="239"/>
      <c r="I15" s="239"/>
      <c r="J15" s="239"/>
      <c r="K15" s="239"/>
      <c r="L15" s="239"/>
      <c r="M15" s="239"/>
      <c r="N15" s="239"/>
      <c r="O15" s="239"/>
      <c r="P15" s="249" t="s">
        <v>72</v>
      </c>
      <c r="Q15" s="250"/>
      <c r="R15" s="169" t="s">
        <v>222</v>
      </c>
      <c r="S15" s="169"/>
      <c r="T15" s="169"/>
      <c r="U15" s="169"/>
      <c r="V15" s="49" t="s">
        <v>73</v>
      </c>
      <c r="W15" s="159" t="s">
        <v>210</v>
      </c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58" t="s">
        <v>193</v>
      </c>
      <c r="AL15" s="84" t="s">
        <v>224</v>
      </c>
      <c r="AM15" s="84"/>
      <c r="AN15" s="84"/>
      <c r="AO15" s="84"/>
      <c r="AP15" s="84"/>
      <c r="AQ15" s="84"/>
      <c r="AR15" s="84"/>
      <c r="AS15" s="59" t="s">
        <v>194</v>
      </c>
      <c r="AT15" s="79">
        <v>27</v>
      </c>
    </row>
    <row r="16" spans="1:51" ht="18" customHeight="1">
      <c r="A16" s="97"/>
      <c r="B16" s="167"/>
      <c r="C16" s="137" t="s">
        <v>205</v>
      </c>
      <c r="D16" s="138"/>
      <c r="E16" s="139" t="s">
        <v>206</v>
      </c>
      <c r="F16" s="140"/>
      <c r="G16" s="239"/>
      <c r="H16" s="239"/>
      <c r="I16" s="239"/>
      <c r="J16" s="239"/>
      <c r="K16" s="239"/>
      <c r="L16" s="239"/>
      <c r="M16" s="239"/>
      <c r="N16" s="239"/>
      <c r="O16" s="239"/>
      <c r="P16" s="161" t="s">
        <v>223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85" t="s">
        <v>225</v>
      </c>
      <c r="AL16" s="86"/>
      <c r="AM16" s="86"/>
      <c r="AN16" s="86"/>
      <c r="AO16" s="60" t="s">
        <v>195</v>
      </c>
      <c r="AP16" s="86" t="s">
        <v>226</v>
      </c>
      <c r="AQ16" s="86"/>
      <c r="AR16" s="86"/>
      <c r="AS16" s="87"/>
      <c r="AT16" s="79"/>
    </row>
    <row r="17" spans="1:46">
      <c r="A17" s="97" t="s">
        <v>6</v>
      </c>
      <c r="B17" s="167"/>
      <c r="C17" s="225" t="str">
        <f>IF(P16="","",P16)</f>
        <v>千葉県習志野市大久保3-7-13-305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7"/>
      <c r="B18" s="167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7" t="s">
        <v>7</v>
      </c>
      <c r="B19" s="167"/>
      <c r="C19" s="225" t="str">
        <f>IF(AL15="","",AL15&amp;"-"&amp;AK16&amp;"-"&amp;AP16)</f>
        <v>090-9244-7016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7"/>
      <c r="B20" s="167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7" t="s">
        <v>153</v>
      </c>
      <c r="B21" s="167"/>
      <c r="C21" s="251"/>
      <c r="D21" s="241"/>
      <c r="E21" s="241"/>
      <c r="F21" s="241"/>
      <c r="G21" s="241"/>
      <c r="H21" s="24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0"/>
      <c r="B22" s="266"/>
      <c r="C22" s="252"/>
      <c r="D22" s="242"/>
      <c r="E22" s="242"/>
      <c r="F22" s="242"/>
      <c r="G22" s="242"/>
      <c r="H22" s="24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7" t="s">
        <v>198</v>
      </c>
      <c r="B23" s="165" t="s">
        <v>154</v>
      </c>
      <c r="C23" s="226" t="s">
        <v>173</v>
      </c>
      <c r="D23" s="227"/>
      <c r="E23" s="228" t="s">
        <v>174</v>
      </c>
      <c r="F23" s="229"/>
      <c r="G23" s="165" t="s">
        <v>155</v>
      </c>
      <c r="H23" s="165"/>
      <c r="I23" s="165" t="s">
        <v>156</v>
      </c>
      <c r="J23" s="165"/>
      <c r="K23" s="165"/>
      <c r="L23" s="165"/>
      <c r="M23" s="165" t="s">
        <v>157</v>
      </c>
      <c r="N23" s="165"/>
      <c r="O23" s="165"/>
      <c r="P23" s="164" t="s">
        <v>167</v>
      </c>
      <c r="Q23" s="165"/>
      <c r="R23" s="165"/>
      <c r="S23" s="165"/>
      <c r="T23" s="16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8"/>
      <c r="B24" s="167"/>
      <c r="C24" s="214" t="s">
        <v>171</v>
      </c>
      <c r="D24" s="215"/>
      <c r="E24" s="216" t="s">
        <v>172</v>
      </c>
      <c r="F24" s="21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"/>
      <c r="V24" s="1"/>
      <c r="W24" s="1"/>
      <c r="X24" s="1"/>
      <c r="Y24" s="151" t="s">
        <v>168</v>
      </c>
      <c r="Z24" s="116"/>
      <c r="AA24" s="116"/>
      <c r="AB24" s="116"/>
      <c r="AC24" s="116"/>
      <c r="AD24" s="116"/>
      <c r="AE24" s="116"/>
      <c r="AF24" s="116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33" t="s">
        <v>229</v>
      </c>
      <c r="D25" s="134"/>
      <c r="E25" s="135" t="s">
        <v>230</v>
      </c>
      <c r="F25" s="136"/>
      <c r="G25" s="120">
        <v>5</v>
      </c>
      <c r="H25" s="121"/>
      <c r="I25" s="124" t="s">
        <v>200</v>
      </c>
      <c r="J25" s="125"/>
      <c r="K25" s="125"/>
      <c r="L25" s="121"/>
      <c r="M25" s="170">
        <v>513660801</v>
      </c>
      <c r="N25" s="171"/>
      <c r="O25" s="172"/>
      <c r="P25" s="120">
        <v>138</v>
      </c>
      <c r="Q25" s="125"/>
      <c r="R25" s="125"/>
      <c r="S25" s="125"/>
      <c r="T25" s="127"/>
      <c r="U25" s="1"/>
      <c r="V25" s="1"/>
      <c r="W25" s="1"/>
      <c r="X25" s="1"/>
      <c r="Y25" s="243">
        <v>14</v>
      </c>
      <c r="Z25" s="244"/>
      <c r="AA25" s="244"/>
      <c r="AB25" s="244"/>
      <c r="AC25" s="244"/>
      <c r="AD25" s="244"/>
      <c r="AE25" s="244"/>
      <c r="AF25" s="244"/>
      <c r="AG25" s="2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7" t="s">
        <v>227</v>
      </c>
      <c r="D26" s="138"/>
      <c r="E26" s="139" t="s">
        <v>228</v>
      </c>
      <c r="F26" s="140"/>
      <c r="G26" s="122"/>
      <c r="H26" s="123"/>
      <c r="I26" s="122"/>
      <c r="J26" s="126"/>
      <c r="K26" s="126"/>
      <c r="L26" s="123"/>
      <c r="M26" s="173"/>
      <c r="N26" s="174"/>
      <c r="O26" s="175"/>
      <c r="P26" s="122"/>
      <c r="Q26" s="126"/>
      <c r="R26" s="126"/>
      <c r="S26" s="126"/>
      <c r="T26" s="128"/>
      <c r="U26" s="1"/>
      <c r="V26" s="1"/>
      <c r="W26" s="1"/>
      <c r="X26" s="1"/>
      <c r="Y26" s="246"/>
      <c r="Z26" s="247"/>
      <c r="AA26" s="247"/>
      <c r="AB26" s="247"/>
      <c r="AC26" s="247"/>
      <c r="AD26" s="247"/>
      <c r="AE26" s="247"/>
      <c r="AF26" s="247"/>
      <c r="AG26" s="2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233</v>
      </c>
      <c r="D27" s="134"/>
      <c r="E27" s="135" t="s">
        <v>234</v>
      </c>
      <c r="F27" s="136"/>
      <c r="G27" s="120">
        <v>5</v>
      </c>
      <c r="H27" s="121"/>
      <c r="I27" s="124" t="s">
        <v>200</v>
      </c>
      <c r="J27" s="125"/>
      <c r="K27" s="125"/>
      <c r="L27" s="121"/>
      <c r="M27" s="77">
        <v>513660771</v>
      </c>
      <c r="N27" s="77"/>
      <c r="O27" s="77"/>
      <c r="P27" s="120">
        <v>143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7" t="s">
        <v>231</v>
      </c>
      <c r="D28" s="138"/>
      <c r="E28" s="139" t="s">
        <v>232</v>
      </c>
      <c r="F28" s="140"/>
      <c r="G28" s="122"/>
      <c r="H28" s="123"/>
      <c r="I28" s="122"/>
      <c r="J28" s="126"/>
      <c r="K28" s="126"/>
      <c r="L28" s="123"/>
      <c r="M28" s="77"/>
      <c r="N28" s="77"/>
      <c r="O28" s="77"/>
      <c r="P28" s="122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236" t="s">
        <v>280</v>
      </c>
      <c r="C29" s="133" t="s">
        <v>237</v>
      </c>
      <c r="D29" s="134"/>
      <c r="E29" s="135" t="s">
        <v>238</v>
      </c>
      <c r="F29" s="136"/>
      <c r="G29" s="120">
        <v>5</v>
      </c>
      <c r="H29" s="121"/>
      <c r="I29" s="124" t="s">
        <v>200</v>
      </c>
      <c r="J29" s="125"/>
      <c r="K29" s="125"/>
      <c r="L29" s="121"/>
      <c r="M29" s="77">
        <v>513660844</v>
      </c>
      <c r="N29" s="77"/>
      <c r="O29" s="77"/>
      <c r="P29" s="120">
        <v>152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7" t="s">
        <v>235</v>
      </c>
      <c r="D30" s="138"/>
      <c r="E30" s="139" t="s">
        <v>236</v>
      </c>
      <c r="F30" s="140"/>
      <c r="G30" s="122"/>
      <c r="H30" s="123"/>
      <c r="I30" s="122"/>
      <c r="J30" s="126"/>
      <c r="K30" s="126"/>
      <c r="L30" s="123"/>
      <c r="M30" s="77"/>
      <c r="N30" s="77"/>
      <c r="O30" s="77"/>
      <c r="P30" s="122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241</v>
      </c>
      <c r="D31" s="134"/>
      <c r="E31" s="135" t="s">
        <v>242</v>
      </c>
      <c r="F31" s="136"/>
      <c r="G31" s="120">
        <v>5</v>
      </c>
      <c r="H31" s="121"/>
      <c r="I31" s="124" t="s">
        <v>200</v>
      </c>
      <c r="J31" s="125"/>
      <c r="K31" s="125"/>
      <c r="L31" s="121"/>
      <c r="M31" s="77">
        <v>513660837</v>
      </c>
      <c r="N31" s="77"/>
      <c r="O31" s="77"/>
      <c r="P31" s="120">
        <v>144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7" t="s">
        <v>239</v>
      </c>
      <c r="D32" s="138"/>
      <c r="E32" s="139" t="s">
        <v>240</v>
      </c>
      <c r="F32" s="140"/>
      <c r="G32" s="122"/>
      <c r="H32" s="123"/>
      <c r="I32" s="122"/>
      <c r="J32" s="126"/>
      <c r="K32" s="126"/>
      <c r="L32" s="123"/>
      <c r="M32" s="77"/>
      <c r="N32" s="77"/>
      <c r="O32" s="77"/>
      <c r="P32" s="122"/>
      <c r="Q32" s="126"/>
      <c r="R32" s="126"/>
      <c r="S32" s="126"/>
      <c r="T32" s="128"/>
      <c r="U32" s="1"/>
      <c r="V32" s="1"/>
      <c r="W32" s="1"/>
      <c r="X32" s="1"/>
      <c r="Y32" s="151" t="s">
        <v>197</v>
      </c>
      <c r="Z32" s="116"/>
      <c r="AA32" s="116"/>
      <c r="AB32" s="116"/>
      <c r="AC32" s="116"/>
      <c r="AD32" s="116"/>
      <c r="AE32" s="116"/>
      <c r="AF32" s="116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245</v>
      </c>
      <c r="D33" s="134"/>
      <c r="E33" s="135" t="s">
        <v>246</v>
      </c>
      <c r="F33" s="136"/>
      <c r="G33" s="120">
        <v>5</v>
      </c>
      <c r="H33" s="121"/>
      <c r="I33" s="124" t="s">
        <v>200</v>
      </c>
      <c r="J33" s="125"/>
      <c r="K33" s="125"/>
      <c r="L33" s="121"/>
      <c r="M33" s="77">
        <v>513660814</v>
      </c>
      <c r="N33" s="77"/>
      <c r="O33" s="77"/>
      <c r="P33" s="120">
        <v>151</v>
      </c>
      <c r="Q33" s="125"/>
      <c r="R33" s="125"/>
      <c r="S33" s="125"/>
      <c r="T33" s="127"/>
      <c r="U33" s="1"/>
      <c r="V33" s="1"/>
      <c r="W33" s="1"/>
      <c r="X33" s="1"/>
      <c r="Y33" s="153">
        <v>3</v>
      </c>
      <c r="Z33" s="154"/>
      <c r="AA33" s="154"/>
      <c r="AB33" s="154"/>
      <c r="AC33" s="154"/>
      <c r="AD33" s="154"/>
      <c r="AE33" s="154"/>
      <c r="AF33" s="154"/>
      <c r="AG33" s="15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7" t="s">
        <v>243</v>
      </c>
      <c r="D34" s="138"/>
      <c r="E34" s="139" t="s">
        <v>244</v>
      </c>
      <c r="F34" s="140"/>
      <c r="G34" s="122"/>
      <c r="H34" s="123"/>
      <c r="I34" s="122"/>
      <c r="J34" s="126"/>
      <c r="K34" s="126"/>
      <c r="L34" s="123"/>
      <c r="M34" s="77"/>
      <c r="N34" s="77"/>
      <c r="O34" s="77"/>
      <c r="P34" s="122"/>
      <c r="Q34" s="126"/>
      <c r="R34" s="126"/>
      <c r="S34" s="126"/>
      <c r="T34" s="128"/>
      <c r="U34" s="1"/>
      <c r="V34" s="1"/>
      <c r="W34" s="1"/>
      <c r="X34" s="1"/>
      <c r="Y34" s="156"/>
      <c r="Z34" s="157"/>
      <c r="AA34" s="157"/>
      <c r="AB34" s="157"/>
      <c r="AC34" s="157"/>
      <c r="AD34" s="157"/>
      <c r="AE34" s="157"/>
      <c r="AF34" s="157"/>
      <c r="AG34" s="15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249</v>
      </c>
      <c r="D35" s="134"/>
      <c r="E35" s="135" t="s">
        <v>250</v>
      </c>
      <c r="F35" s="136"/>
      <c r="G35" s="120">
        <v>5</v>
      </c>
      <c r="H35" s="121"/>
      <c r="I35" s="124" t="s">
        <v>200</v>
      </c>
      <c r="J35" s="125"/>
      <c r="K35" s="125"/>
      <c r="L35" s="121"/>
      <c r="M35" s="77">
        <v>513660827</v>
      </c>
      <c r="N35" s="77"/>
      <c r="O35" s="77"/>
      <c r="P35" s="120">
        <v>147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7" t="s">
        <v>247</v>
      </c>
      <c r="D36" s="138"/>
      <c r="E36" s="139" t="s">
        <v>248</v>
      </c>
      <c r="F36" s="140"/>
      <c r="G36" s="122"/>
      <c r="H36" s="123"/>
      <c r="I36" s="122"/>
      <c r="J36" s="126"/>
      <c r="K36" s="126"/>
      <c r="L36" s="123"/>
      <c r="M36" s="77"/>
      <c r="N36" s="77"/>
      <c r="O36" s="77"/>
      <c r="P36" s="122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253</v>
      </c>
      <c r="D37" s="134"/>
      <c r="E37" s="135" t="s">
        <v>254</v>
      </c>
      <c r="F37" s="136"/>
      <c r="G37" s="120">
        <v>5</v>
      </c>
      <c r="H37" s="121"/>
      <c r="I37" s="124" t="s">
        <v>200</v>
      </c>
      <c r="J37" s="125"/>
      <c r="K37" s="125"/>
      <c r="L37" s="121"/>
      <c r="M37" s="77">
        <v>513660789</v>
      </c>
      <c r="N37" s="77"/>
      <c r="O37" s="77"/>
      <c r="P37" s="120">
        <v>151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7" t="s">
        <v>251</v>
      </c>
      <c r="D38" s="138"/>
      <c r="E38" s="139" t="s">
        <v>252</v>
      </c>
      <c r="F38" s="140"/>
      <c r="G38" s="122"/>
      <c r="H38" s="123"/>
      <c r="I38" s="122"/>
      <c r="J38" s="126"/>
      <c r="K38" s="126"/>
      <c r="L38" s="123"/>
      <c r="M38" s="77"/>
      <c r="N38" s="77"/>
      <c r="O38" s="77"/>
      <c r="P38" s="122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257</v>
      </c>
      <c r="D39" s="134"/>
      <c r="E39" s="135" t="s">
        <v>258</v>
      </c>
      <c r="F39" s="136"/>
      <c r="G39" s="120">
        <v>4</v>
      </c>
      <c r="H39" s="121"/>
      <c r="I39" s="124" t="s">
        <v>200</v>
      </c>
      <c r="J39" s="125"/>
      <c r="K39" s="125"/>
      <c r="L39" s="121"/>
      <c r="M39" s="77">
        <v>514889607</v>
      </c>
      <c r="N39" s="77"/>
      <c r="O39" s="77"/>
      <c r="P39" s="120">
        <v>135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7" t="s">
        <v>255</v>
      </c>
      <c r="D40" s="138"/>
      <c r="E40" s="139" t="s">
        <v>256</v>
      </c>
      <c r="F40" s="140"/>
      <c r="G40" s="122"/>
      <c r="H40" s="123"/>
      <c r="I40" s="122"/>
      <c r="J40" s="126"/>
      <c r="K40" s="126"/>
      <c r="L40" s="123"/>
      <c r="M40" s="77"/>
      <c r="N40" s="77"/>
      <c r="O40" s="77"/>
      <c r="P40" s="122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265</v>
      </c>
      <c r="D41" s="134"/>
      <c r="E41" s="135" t="s">
        <v>266</v>
      </c>
      <c r="F41" s="136"/>
      <c r="G41" s="120">
        <v>4</v>
      </c>
      <c r="H41" s="121"/>
      <c r="I41" s="124" t="s">
        <v>200</v>
      </c>
      <c r="J41" s="125"/>
      <c r="K41" s="125"/>
      <c r="L41" s="121"/>
      <c r="M41" s="77">
        <v>514889656</v>
      </c>
      <c r="N41" s="77"/>
      <c r="O41" s="77"/>
      <c r="P41" s="120">
        <v>126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7" t="s">
        <v>263</v>
      </c>
      <c r="D42" s="138"/>
      <c r="E42" s="139" t="s">
        <v>264</v>
      </c>
      <c r="F42" s="140"/>
      <c r="G42" s="122"/>
      <c r="H42" s="123"/>
      <c r="I42" s="122"/>
      <c r="J42" s="126"/>
      <c r="K42" s="126"/>
      <c r="L42" s="123"/>
      <c r="M42" s="77"/>
      <c r="N42" s="77"/>
      <c r="O42" s="77"/>
      <c r="P42" s="122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261</v>
      </c>
      <c r="D43" s="134"/>
      <c r="E43" s="135" t="s">
        <v>262</v>
      </c>
      <c r="F43" s="136"/>
      <c r="G43" s="120">
        <v>4</v>
      </c>
      <c r="H43" s="121"/>
      <c r="I43" s="124" t="s">
        <v>200</v>
      </c>
      <c r="J43" s="125"/>
      <c r="K43" s="125"/>
      <c r="L43" s="121"/>
      <c r="M43" s="77">
        <v>514909329</v>
      </c>
      <c r="N43" s="77"/>
      <c r="O43" s="77"/>
      <c r="P43" s="120">
        <v>134</v>
      </c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7" t="s">
        <v>259</v>
      </c>
      <c r="D44" s="138"/>
      <c r="E44" s="139" t="s">
        <v>260</v>
      </c>
      <c r="F44" s="140"/>
      <c r="G44" s="122"/>
      <c r="H44" s="123"/>
      <c r="I44" s="122"/>
      <c r="J44" s="126"/>
      <c r="K44" s="126"/>
      <c r="L44" s="123"/>
      <c r="M44" s="77"/>
      <c r="N44" s="77"/>
      <c r="O44" s="77"/>
      <c r="P44" s="122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269</v>
      </c>
      <c r="D45" s="134"/>
      <c r="E45" s="135" t="s">
        <v>270</v>
      </c>
      <c r="F45" s="136"/>
      <c r="G45" s="120">
        <v>4</v>
      </c>
      <c r="H45" s="121"/>
      <c r="I45" s="124" t="s">
        <v>200</v>
      </c>
      <c r="J45" s="125"/>
      <c r="K45" s="125"/>
      <c r="L45" s="121"/>
      <c r="M45" s="77">
        <v>514889596</v>
      </c>
      <c r="N45" s="77"/>
      <c r="O45" s="77"/>
      <c r="P45" s="120">
        <v>132</v>
      </c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7" t="s">
        <v>267</v>
      </c>
      <c r="D46" s="138"/>
      <c r="E46" s="139" t="s">
        <v>268</v>
      </c>
      <c r="F46" s="140"/>
      <c r="G46" s="122"/>
      <c r="H46" s="123"/>
      <c r="I46" s="122"/>
      <c r="J46" s="126"/>
      <c r="K46" s="126"/>
      <c r="L46" s="123"/>
      <c r="M46" s="77"/>
      <c r="N46" s="77"/>
      <c r="O46" s="77"/>
      <c r="P46" s="122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273</v>
      </c>
      <c r="D47" s="134"/>
      <c r="E47" s="135" t="s">
        <v>274</v>
      </c>
      <c r="F47" s="136"/>
      <c r="G47" s="120">
        <v>4</v>
      </c>
      <c r="H47" s="121"/>
      <c r="I47" s="124" t="s">
        <v>200</v>
      </c>
      <c r="J47" s="125"/>
      <c r="K47" s="125"/>
      <c r="L47" s="121"/>
      <c r="M47" s="77">
        <v>514889625</v>
      </c>
      <c r="N47" s="77"/>
      <c r="O47" s="77"/>
      <c r="P47" s="120">
        <v>152</v>
      </c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 t="s">
        <v>271</v>
      </c>
      <c r="D48" s="222"/>
      <c r="E48" s="223" t="s">
        <v>272</v>
      </c>
      <c r="F48" s="224"/>
      <c r="G48" s="203"/>
      <c r="H48" s="218"/>
      <c r="I48" s="122"/>
      <c r="J48" s="126"/>
      <c r="K48" s="126"/>
      <c r="L48" s="123"/>
      <c r="M48" s="77"/>
      <c r="N48" s="77"/>
      <c r="O48" s="77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6">
        <v>13</v>
      </c>
      <c r="B49" s="98"/>
      <c r="C49" s="100"/>
      <c r="D49" s="101"/>
      <c r="E49" s="101"/>
      <c r="F49" s="102"/>
      <c r="G49" s="88"/>
      <c r="H49" s="90"/>
      <c r="I49" s="88"/>
      <c r="J49" s="89"/>
      <c r="K49" s="89"/>
      <c r="L49" s="90"/>
      <c r="M49" s="88"/>
      <c r="N49" s="89"/>
      <c r="O49" s="90"/>
      <c r="P49" s="88"/>
      <c r="Q49" s="89"/>
      <c r="R49" s="89"/>
      <c r="S49" s="89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7"/>
      <c r="B50" s="99"/>
      <c r="C50" s="103"/>
      <c r="D50" s="104"/>
      <c r="E50" s="104"/>
      <c r="F50" s="105"/>
      <c r="G50" s="91"/>
      <c r="H50" s="93"/>
      <c r="I50" s="91"/>
      <c r="J50" s="92"/>
      <c r="K50" s="92"/>
      <c r="L50" s="93"/>
      <c r="M50" s="91"/>
      <c r="N50" s="92"/>
      <c r="O50" s="93"/>
      <c r="P50" s="91"/>
      <c r="Q50" s="92"/>
      <c r="R50" s="92"/>
      <c r="S50" s="92"/>
      <c r="T50" s="9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7">
        <v>14</v>
      </c>
      <c r="B51" s="98"/>
      <c r="C51" s="100"/>
      <c r="D51" s="101"/>
      <c r="E51" s="101"/>
      <c r="F51" s="102"/>
      <c r="G51" s="88"/>
      <c r="H51" s="90"/>
      <c r="I51" s="88"/>
      <c r="J51" s="89"/>
      <c r="K51" s="89"/>
      <c r="L51" s="90"/>
      <c r="M51" s="88"/>
      <c r="N51" s="89"/>
      <c r="O51" s="90"/>
      <c r="P51" s="88"/>
      <c r="Q51" s="89"/>
      <c r="R51" s="89"/>
      <c r="S51" s="89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0"/>
      <c r="B52" s="111"/>
      <c r="C52" s="112"/>
      <c r="D52" s="113"/>
      <c r="E52" s="113"/>
      <c r="F52" s="114"/>
      <c r="G52" s="106"/>
      <c r="H52" s="107"/>
      <c r="I52" s="106"/>
      <c r="J52" s="108"/>
      <c r="K52" s="108"/>
      <c r="L52" s="107"/>
      <c r="M52" s="106"/>
      <c r="N52" s="108"/>
      <c r="O52" s="107"/>
      <c r="P52" s="106"/>
      <c r="Q52" s="108"/>
      <c r="R52" s="108"/>
      <c r="S52" s="108"/>
      <c r="T52" s="1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281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1">
        <f>LEN(A55)</f>
        <v>69</v>
      </c>
      <c r="W55" s="82"/>
      <c r="X55" s="82"/>
      <c r="Y55" s="82"/>
      <c r="Z55" s="82"/>
      <c r="AA55" s="82"/>
      <c r="AB55" s="82"/>
      <c r="AC55" s="82"/>
      <c r="AD55" s="82"/>
      <c r="AE55" s="82"/>
      <c r="AF55" s="8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I43:L44"/>
    <mergeCell ref="P43:T44"/>
    <mergeCell ref="Y25:AG26"/>
    <mergeCell ref="I41:L42"/>
    <mergeCell ref="I31:L32"/>
    <mergeCell ref="M41:O42"/>
    <mergeCell ref="M39:O40"/>
    <mergeCell ref="P15:Q15"/>
    <mergeCell ref="C21:D22"/>
    <mergeCell ref="E21:F2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11:B12"/>
    <mergeCell ref="A13:B14"/>
    <mergeCell ref="G33:H34"/>
    <mergeCell ref="I33:L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21:B22"/>
    <mergeCell ref="E13:F13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C30:D30"/>
    <mergeCell ref="E14:F14"/>
    <mergeCell ref="R15:U15"/>
    <mergeCell ref="E30:F30"/>
    <mergeCell ref="Y24:AG24"/>
    <mergeCell ref="B23:B24"/>
    <mergeCell ref="E35:F35"/>
    <mergeCell ref="M37:O38"/>
    <mergeCell ref="M35:O36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A35:A36"/>
    <mergeCell ref="B35:B36"/>
    <mergeCell ref="G35:H36"/>
    <mergeCell ref="I35:L36"/>
    <mergeCell ref="A33:A34"/>
    <mergeCell ref="B33:B34"/>
    <mergeCell ref="E47:F47"/>
    <mergeCell ref="C48:D48"/>
    <mergeCell ref="E48:F48"/>
    <mergeCell ref="G49:H50"/>
    <mergeCell ref="I49:L50"/>
    <mergeCell ref="C15:D15"/>
    <mergeCell ref="E15:F15"/>
    <mergeCell ref="C16:D1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C33:D33"/>
    <mergeCell ref="P25:T26"/>
    <mergeCell ref="M29:O30"/>
    <mergeCell ref="M27:O28"/>
    <mergeCell ref="M33:O34"/>
    <mergeCell ref="M31:O32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A47:A48"/>
    <mergeCell ref="B47:B48"/>
    <mergeCell ref="C47:D47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M25:O26"/>
    <mergeCell ref="C6:D6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A51:A52"/>
    <mergeCell ref="B51:B52"/>
    <mergeCell ref="C51:D51"/>
    <mergeCell ref="E51:F51"/>
    <mergeCell ref="C52:D52"/>
    <mergeCell ref="E52:F52"/>
    <mergeCell ref="M45:O46"/>
    <mergeCell ref="M43:O44"/>
    <mergeCell ref="M47:O48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P51:T52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三山東小学校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4307033441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渡辺　拓也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514140030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宍戸　祐太</v>
      </c>
      <c r="D9" s="274"/>
      <c r="E9" s="274"/>
      <c r="F9" s="274"/>
      <c r="G9" s="280">
        <f>IF(入力!G9="","",入力!G9)</f>
        <v>504397527</v>
      </c>
      <c r="H9" s="280"/>
      <c r="I9" s="280"/>
      <c r="J9" s="280">
        <f>IF(入力!J9="","",入力!J9)</f>
        <v>283049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72"/>
      <c r="B14" s="272"/>
      <c r="C14" s="277"/>
      <c r="D14" s="278"/>
      <c r="E14" s="278"/>
      <c r="F14" s="27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72" t="s">
        <v>5</v>
      </c>
      <c r="B15" s="272"/>
      <c r="C15" s="273" t="str">
        <f>IF(入力!C16="","",入力!C16&amp;"　"&amp;入力!E16)</f>
        <v>渡辺　拓也</v>
      </c>
      <c r="D15" s="274"/>
      <c r="E15" s="274"/>
      <c r="F15" s="28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72"/>
      <c r="B16" s="272"/>
      <c r="C16" s="277"/>
      <c r="D16" s="278"/>
      <c r="E16" s="278"/>
      <c r="F16" s="28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>
      <c r="A17" s="272" t="s">
        <v>6</v>
      </c>
      <c r="B17" s="272"/>
      <c r="C17" s="283" t="str">
        <f>IF(入力!C17="","",入力!C17&amp;"　"&amp;入力!E17)</f>
        <v>千葉県習志野市大久保3-7-13-305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090-9244-7016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江藤　花梨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三山東小学校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513660801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鈴木　咲結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三山東小学校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513660771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 t="str">
        <f>IF(入力!B29="","",入力!B29)</f>
        <v>③</v>
      </c>
      <c r="C29" s="273" t="str">
        <f>IF(入力!C30="","",入力!C30&amp;"　"&amp;入力!E30)</f>
        <v>林　綾奈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三山東小学校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513660844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春山　日葵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三山東小学校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513660837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平野　はるな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三山東小学校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513660814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福嶋　彩花里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三山東小学校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513660827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村上　沙奈美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三山東小学校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513660789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岩佐　絵梨香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三山東小学校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514889607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杉田　麗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三山東小学校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514889656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髙久　光希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三山東小学校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514909329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藤城　苺里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三山東小学校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514889596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星　萌々香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三山東小学校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514889625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3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6"/>
      <c r="AW1" s="386"/>
      <c r="AX1" s="4" t="s">
        <v>28</v>
      </c>
      <c r="AY1" s="5"/>
      <c r="AZ1" s="386"/>
      <c r="BA1" s="386"/>
      <c r="BB1" s="4" t="s">
        <v>29</v>
      </c>
      <c r="BC1" s="5"/>
      <c r="BD1" s="386"/>
      <c r="BE1" s="38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7" t="s">
        <v>65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0" t="s">
        <v>32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3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6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2">
        <v>36</v>
      </c>
      <c r="I12" s="423"/>
      <c r="J12" s="424"/>
      <c r="K12" s="4"/>
    </row>
    <row r="13" spans="1:60" ht="13.5" customHeight="1">
      <c r="F13" s="4" t="s">
        <v>35</v>
      </c>
      <c r="G13" s="4"/>
      <c r="H13" s="425"/>
      <c r="I13" s="426"/>
      <c r="J13" s="42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2"/>
      <c r="I14" s="343"/>
      <c r="J14" s="34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9" t="s">
        <v>37</v>
      </c>
      <c r="D16" s="398"/>
      <c r="E16" s="398"/>
      <c r="F16" s="398"/>
      <c r="G16" s="399"/>
      <c r="H16" s="420" t="s">
        <v>66</v>
      </c>
      <c r="I16" s="421"/>
      <c r="J16" s="421"/>
      <c r="K16" s="398" t="str">
        <f>IF(入力!C2="","",入力!C2)</f>
        <v>ミヤマヒガシショウガッコウ</v>
      </c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9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89" t="s">
        <v>38</v>
      </c>
      <c r="AK16" s="390"/>
      <c r="AL16" s="390"/>
      <c r="AM16" s="391"/>
      <c r="AN16" s="414" t="str">
        <f>IF(入力!P3="","",入力!P3)</f>
        <v>船橋市</v>
      </c>
      <c r="AO16" s="415"/>
      <c r="AP16" s="415"/>
      <c r="AQ16" s="415"/>
      <c r="AR16" s="415"/>
      <c r="AS16" s="415"/>
      <c r="AT16" s="390" t="s">
        <v>68</v>
      </c>
      <c r="AU16" s="391"/>
      <c r="AV16" s="397" t="s">
        <v>39</v>
      </c>
      <c r="AW16" s="398"/>
      <c r="AX16" s="398"/>
      <c r="AY16" s="399"/>
      <c r="AZ16" s="402" t="str">
        <f>IF(入力!P5="","",入力!P5)</f>
        <v>京成本</v>
      </c>
      <c r="BA16" s="403"/>
      <c r="BB16" s="403"/>
      <c r="BC16" s="403"/>
      <c r="BD16" s="403"/>
      <c r="BE16" s="403"/>
      <c r="BF16" s="441" t="s">
        <v>40</v>
      </c>
    </row>
    <row r="17" spans="3:58" ht="4.5" customHeight="1">
      <c r="C17" s="440"/>
      <c r="D17" s="329"/>
      <c r="E17" s="329"/>
      <c r="F17" s="329"/>
      <c r="G17" s="401"/>
      <c r="H17" s="412" t="str">
        <f>IF(入力!C3="","",入力!C3)</f>
        <v>三山東小学校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08" t="str">
        <f>IF(入力!J3="","","("&amp;入力!J3&amp;")")</f>
        <v>(女子)</v>
      </c>
      <c r="V17" s="408"/>
      <c r="W17" s="408"/>
      <c r="X17" s="409"/>
      <c r="Y17" s="365">
        <f>IF(入力!C4="","",入力!C4)</f>
        <v>4307033441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92"/>
      <c r="AK17" s="393"/>
      <c r="AL17" s="393"/>
      <c r="AM17" s="394"/>
      <c r="AN17" s="416"/>
      <c r="AO17" s="417"/>
      <c r="AP17" s="417"/>
      <c r="AQ17" s="417"/>
      <c r="AR17" s="417"/>
      <c r="AS17" s="417"/>
      <c r="AT17" s="393"/>
      <c r="AU17" s="394"/>
      <c r="AV17" s="400"/>
      <c r="AW17" s="329"/>
      <c r="AX17" s="329"/>
      <c r="AY17" s="401"/>
      <c r="AZ17" s="404"/>
      <c r="BA17" s="405"/>
      <c r="BB17" s="405"/>
      <c r="BC17" s="405"/>
      <c r="BD17" s="405"/>
      <c r="BE17" s="405"/>
      <c r="BF17" s="442"/>
    </row>
    <row r="18" spans="3:58" ht="16.5" customHeight="1">
      <c r="C18" s="380"/>
      <c r="D18" s="330"/>
      <c r="E18" s="330"/>
      <c r="F18" s="330"/>
      <c r="G18" s="381"/>
      <c r="H18" s="355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410"/>
      <c r="V18" s="410"/>
      <c r="W18" s="410"/>
      <c r="X18" s="411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95"/>
      <c r="AK18" s="345"/>
      <c r="AL18" s="345"/>
      <c r="AM18" s="396"/>
      <c r="AN18" s="418"/>
      <c r="AO18" s="419"/>
      <c r="AP18" s="419"/>
      <c r="AQ18" s="419"/>
      <c r="AR18" s="419"/>
      <c r="AS18" s="419"/>
      <c r="AT18" s="345"/>
      <c r="AU18" s="396"/>
      <c r="AV18" s="358"/>
      <c r="AW18" s="330"/>
      <c r="AX18" s="330"/>
      <c r="AY18" s="381"/>
      <c r="AZ18" s="406" t="str">
        <f>IF(入力!AE5="","",入力!AE5)</f>
        <v>京成大久保</v>
      </c>
      <c r="BA18" s="407"/>
      <c r="BB18" s="407"/>
      <c r="BC18" s="407"/>
      <c r="BD18" s="407"/>
      <c r="BE18" s="407"/>
      <c r="BF18" s="13" t="s">
        <v>41</v>
      </c>
    </row>
    <row r="19" spans="3:58" ht="15" customHeight="1">
      <c r="C19" s="428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373" t="s">
        <v>42</v>
      </c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 t="s">
        <v>69</v>
      </c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 t="s">
        <v>70</v>
      </c>
      <c r="AT19" s="373"/>
      <c r="AU19" s="373"/>
      <c r="AV19" s="373"/>
      <c r="AW19" s="373"/>
      <c r="AX19" s="373"/>
      <c r="AY19" s="373"/>
      <c r="AZ19" s="373"/>
      <c r="BA19" s="373"/>
      <c r="BB19" s="373"/>
      <c r="BC19" s="373"/>
      <c r="BD19" s="373"/>
      <c r="BE19" s="373"/>
      <c r="BF19" s="388"/>
    </row>
    <row r="20" spans="3:58" ht="15" customHeight="1">
      <c r="C20" s="372" t="s">
        <v>43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1" t="str">
        <f>IF(入力!J7="","",入力!J7)</f>
        <v/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283049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85"/>
    </row>
    <row r="21" spans="3:58" ht="15" customHeight="1">
      <c r="C21" s="372" t="s">
        <v>44</v>
      </c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1" t="str">
        <f>IF(入力!M7="","",入力!M7)</f>
        <v/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85"/>
    </row>
    <row r="22" spans="3:58" ht="12" customHeight="1">
      <c r="C22" s="377" t="s">
        <v>71</v>
      </c>
      <c r="D22" s="378"/>
      <c r="E22" s="378"/>
      <c r="F22" s="378"/>
      <c r="G22" s="379"/>
      <c r="H22" s="374" t="str">
        <f>IF(入力!C7="","",入力!C7&amp;"　"&amp;入力!E7)</f>
        <v>ワタナベ　タクヤ</v>
      </c>
      <c r="I22" s="334"/>
      <c r="J22" s="334"/>
      <c r="K22" s="334"/>
      <c r="L22" s="334"/>
      <c r="M22" s="334"/>
      <c r="N22" s="334"/>
      <c r="O22" s="334"/>
      <c r="P22" s="334"/>
      <c r="Q22" s="347"/>
      <c r="R22" s="335" t="s">
        <v>45</v>
      </c>
      <c r="S22" s="334"/>
      <c r="T22" s="348">
        <f>IF(入力!AT7="","",入力!AT7)</f>
        <v>27</v>
      </c>
      <c r="U22" s="349"/>
      <c r="V22" s="350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275</v>
      </c>
      <c r="AC22" s="334"/>
      <c r="AD22" s="334"/>
      <c r="AE22" s="334"/>
      <c r="AF22" s="16" t="s">
        <v>73</v>
      </c>
      <c r="AG22" s="334" t="str">
        <f>IF(入力!W7="","",入力!W7)</f>
        <v>0011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7"/>
      <c r="AU22" s="335" t="s">
        <v>47</v>
      </c>
      <c r="AV22" s="334"/>
      <c r="AW22" s="334"/>
      <c r="AX22" s="17" t="s">
        <v>74</v>
      </c>
      <c r="AY22" s="334" t="str">
        <f>IF(入力!AL7="","",入力!AL7)</f>
        <v>090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80" t="s">
        <v>48</v>
      </c>
      <c r="D23" s="330"/>
      <c r="E23" s="330"/>
      <c r="F23" s="330"/>
      <c r="G23" s="381"/>
      <c r="H23" s="342" t="str">
        <f>IF(入力!C8="","",入力!C8&amp;"　"&amp;入力!E8)</f>
        <v>渡辺　拓也</v>
      </c>
      <c r="I23" s="343"/>
      <c r="J23" s="343"/>
      <c r="K23" s="343"/>
      <c r="L23" s="343"/>
      <c r="M23" s="343"/>
      <c r="N23" s="343"/>
      <c r="O23" s="343"/>
      <c r="P23" s="343"/>
      <c r="Q23" s="344"/>
      <c r="R23" s="330"/>
      <c r="S23" s="330"/>
      <c r="T23" s="382"/>
      <c r="U23" s="383"/>
      <c r="V23" s="384"/>
      <c r="W23" s="345"/>
      <c r="X23" s="345"/>
      <c r="Y23" s="345"/>
      <c r="Z23" s="355" t="str">
        <f>IF(入力!P8="","",入力!P8)</f>
        <v>千葉県習志野市大久保3-7-13-305</v>
      </c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7"/>
      <c r="AU23" s="330"/>
      <c r="AV23" s="330"/>
      <c r="AW23" s="330"/>
      <c r="AX23" s="358" t="str">
        <f>IF(入力!AK8="","",入力!AK8)</f>
        <v>9244</v>
      </c>
      <c r="AY23" s="330"/>
      <c r="AZ23" s="330"/>
      <c r="BA23" s="330"/>
      <c r="BB23" s="19" t="s">
        <v>76</v>
      </c>
      <c r="BC23" s="330" t="str">
        <f>IF(入力!AP8="","",入力!AP8)</f>
        <v>7016</v>
      </c>
      <c r="BD23" s="330"/>
      <c r="BE23" s="330"/>
      <c r="BF23" s="354"/>
    </row>
    <row r="24" spans="3:58" ht="12" customHeight="1">
      <c r="C24" s="377" t="s">
        <v>77</v>
      </c>
      <c r="D24" s="378"/>
      <c r="E24" s="378"/>
      <c r="F24" s="378"/>
      <c r="G24" s="379"/>
      <c r="H24" s="374" t="str">
        <f>IF(入力!C9="","",入力!C9&amp;"　"&amp;入力!E9)</f>
        <v>シシド　ユウタ</v>
      </c>
      <c r="I24" s="334"/>
      <c r="J24" s="334"/>
      <c r="K24" s="334"/>
      <c r="L24" s="334"/>
      <c r="M24" s="334"/>
      <c r="N24" s="334"/>
      <c r="O24" s="334"/>
      <c r="P24" s="334"/>
      <c r="Q24" s="347"/>
      <c r="R24" s="335" t="s">
        <v>45</v>
      </c>
      <c r="S24" s="334"/>
      <c r="T24" s="348">
        <f>IF(入力!AT9="","",入力!AT9)</f>
        <v>24</v>
      </c>
      <c r="U24" s="349"/>
      <c r="V24" s="350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>274</v>
      </c>
      <c r="AC24" s="334"/>
      <c r="AD24" s="334"/>
      <c r="AE24" s="334"/>
      <c r="AF24" s="16" t="s">
        <v>73</v>
      </c>
      <c r="AG24" s="334" t="str">
        <f>IF(入力!W9="","",入力!W9)</f>
        <v>0825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7"/>
      <c r="AU24" s="335" t="s">
        <v>47</v>
      </c>
      <c r="AV24" s="334"/>
      <c r="AW24" s="334"/>
      <c r="AX24" s="17" t="s">
        <v>74</v>
      </c>
      <c r="AY24" s="334" t="str">
        <f>IF(入力!AL9="","",入力!AL9)</f>
        <v>090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80" t="s">
        <v>78</v>
      </c>
      <c r="D25" s="330"/>
      <c r="E25" s="330"/>
      <c r="F25" s="330"/>
      <c r="G25" s="381"/>
      <c r="H25" s="342" t="str">
        <f>IF(入力!C10="","",入力!C10&amp;"　"&amp;入力!E10)</f>
        <v>宍戸　祐太</v>
      </c>
      <c r="I25" s="343"/>
      <c r="J25" s="343"/>
      <c r="K25" s="343"/>
      <c r="L25" s="343"/>
      <c r="M25" s="343"/>
      <c r="N25" s="343"/>
      <c r="O25" s="343"/>
      <c r="P25" s="343"/>
      <c r="Q25" s="344"/>
      <c r="R25" s="330"/>
      <c r="S25" s="330"/>
      <c r="T25" s="382"/>
      <c r="U25" s="383"/>
      <c r="V25" s="384"/>
      <c r="W25" s="345"/>
      <c r="X25" s="345"/>
      <c r="Y25" s="345"/>
      <c r="Z25" s="355" t="str">
        <f>IF(入力!P10="","",入力!P10)</f>
        <v>千葉県船橋市前原西8-26-5-101</v>
      </c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7"/>
      <c r="AU25" s="330"/>
      <c r="AV25" s="330"/>
      <c r="AW25" s="330"/>
      <c r="AX25" s="358" t="str">
        <f>IF(入力!AK10="","",入力!AK10)</f>
        <v>6786</v>
      </c>
      <c r="AY25" s="330"/>
      <c r="AZ25" s="330"/>
      <c r="BA25" s="330"/>
      <c r="BB25" s="19" t="s">
        <v>76</v>
      </c>
      <c r="BC25" s="330" t="str">
        <f>IF(入力!AP10="","",入力!AP10)</f>
        <v>9748</v>
      </c>
      <c r="BD25" s="330"/>
      <c r="BE25" s="330"/>
      <c r="BF25" s="354"/>
    </row>
    <row r="26" spans="3:58" ht="12" customHeight="1">
      <c r="C26" s="377" t="s">
        <v>71</v>
      </c>
      <c r="D26" s="378"/>
      <c r="E26" s="378"/>
      <c r="F26" s="378"/>
      <c r="G26" s="379"/>
      <c r="H26" s="374" t="str">
        <f>IF(入力!C11="","",入力!C11&amp;"　"&amp;入力!E11)</f>
        <v/>
      </c>
      <c r="I26" s="334"/>
      <c r="J26" s="334"/>
      <c r="K26" s="334"/>
      <c r="L26" s="334"/>
      <c r="M26" s="334"/>
      <c r="N26" s="334"/>
      <c r="O26" s="334"/>
      <c r="P26" s="334"/>
      <c r="Q26" s="347"/>
      <c r="R26" s="335" t="s">
        <v>45</v>
      </c>
      <c r="S26" s="334"/>
      <c r="T26" s="348" t="str">
        <f>IF(入力!AT11="","",入力!AT11)</f>
        <v/>
      </c>
      <c r="U26" s="349"/>
      <c r="V26" s="350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/>
      </c>
      <c r="AC26" s="334"/>
      <c r="AD26" s="334"/>
      <c r="AE26" s="334"/>
      <c r="AF26" s="16" t="s">
        <v>73</v>
      </c>
      <c r="AG26" s="334" t="str">
        <f>IF(入力!W11="","",入力!W11)</f>
        <v/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7"/>
      <c r="AU26" s="335" t="s">
        <v>47</v>
      </c>
      <c r="AV26" s="334"/>
      <c r="AW26" s="334"/>
      <c r="AX26" s="17" t="s">
        <v>74</v>
      </c>
      <c r="AY26" s="334" t="str">
        <f>IF(入力!AL11="","",入力!AL11)</f>
        <v/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80" t="s">
        <v>79</v>
      </c>
      <c r="D27" s="330"/>
      <c r="E27" s="330"/>
      <c r="F27" s="330"/>
      <c r="G27" s="381"/>
      <c r="H27" s="342" t="str">
        <f>IF(入力!C12="","",入力!C12&amp;"　"&amp;入力!E12)</f>
        <v/>
      </c>
      <c r="I27" s="343"/>
      <c r="J27" s="343"/>
      <c r="K27" s="343"/>
      <c r="L27" s="343"/>
      <c r="M27" s="343"/>
      <c r="N27" s="343"/>
      <c r="O27" s="343"/>
      <c r="P27" s="343"/>
      <c r="Q27" s="344"/>
      <c r="R27" s="330"/>
      <c r="S27" s="330"/>
      <c r="T27" s="382"/>
      <c r="U27" s="383"/>
      <c r="V27" s="384"/>
      <c r="W27" s="345"/>
      <c r="X27" s="345"/>
      <c r="Y27" s="345"/>
      <c r="Z27" s="355" t="str">
        <f>IF(入力!P12="","",入力!P12)</f>
        <v/>
      </c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7"/>
      <c r="AU27" s="330"/>
      <c r="AV27" s="330"/>
      <c r="AW27" s="330"/>
      <c r="AX27" s="358" t="str">
        <f>IF(入力!AK12="","",入力!AK12)</f>
        <v/>
      </c>
      <c r="AY27" s="330"/>
      <c r="AZ27" s="330"/>
      <c r="BA27" s="330"/>
      <c r="BB27" s="19" t="s">
        <v>76</v>
      </c>
      <c r="BC27" s="330" t="str">
        <f>IF(入力!AP12="","",入力!AP12)</f>
        <v/>
      </c>
      <c r="BD27" s="330"/>
      <c r="BE27" s="330"/>
      <c r="BF27" s="354"/>
    </row>
    <row r="28" spans="3:58" ht="12" customHeight="1">
      <c r="C28" s="377" t="s">
        <v>71</v>
      </c>
      <c r="D28" s="378"/>
      <c r="E28" s="378"/>
      <c r="F28" s="378"/>
      <c r="G28" s="379"/>
      <c r="H28" s="374" t="str">
        <f>IF(入力!C15="","",入力!C15&amp;"　"&amp;入力!E15)</f>
        <v>ワタナベ　タクヤ</v>
      </c>
      <c r="I28" s="334"/>
      <c r="J28" s="334"/>
      <c r="K28" s="334"/>
      <c r="L28" s="334"/>
      <c r="M28" s="334"/>
      <c r="N28" s="334"/>
      <c r="O28" s="334"/>
      <c r="P28" s="334"/>
      <c r="Q28" s="347"/>
      <c r="R28" s="335" t="s">
        <v>45</v>
      </c>
      <c r="S28" s="334"/>
      <c r="T28" s="348">
        <f>IF(入力!AT15="","",入力!AT15)</f>
        <v>27</v>
      </c>
      <c r="U28" s="349"/>
      <c r="V28" s="350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275</v>
      </c>
      <c r="AC28" s="334"/>
      <c r="AD28" s="334"/>
      <c r="AE28" s="334"/>
      <c r="AF28" s="16" t="s">
        <v>73</v>
      </c>
      <c r="AG28" s="334" t="str">
        <f>IF(入力!W15="","",入力!W15)</f>
        <v>0011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7"/>
      <c r="AU28" s="335" t="s">
        <v>47</v>
      </c>
      <c r="AV28" s="334"/>
      <c r="AW28" s="334"/>
      <c r="AX28" s="17" t="s">
        <v>74</v>
      </c>
      <c r="AY28" s="334" t="str">
        <f>IF(入力!AL15="","",入力!AL15)</f>
        <v>090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75" t="s">
        <v>49</v>
      </c>
      <c r="D29" s="336"/>
      <c r="E29" s="336"/>
      <c r="F29" s="336"/>
      <c r="G29" s="376"/>
      <c r="H29" s="359" t="str">
        <f>IF(入力!C16="","",入力!C16&amp;"　"&amp;入力!E16)</f>
        <v>渡辺　拓也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36"/>
      <c r="S29" s="336"/>
      <c r="T29" s="351"/>
      <c r="U29" s="352"/>
      <c r="V29" s="353"/>
      <c r="W29" s="346"/>
      <c r="X29" s="346"/>
      <c r="Y29" s="346"/>
      <c r="Z29" s="337" t="str">
        <f>IF(入力!P16="","",入力!P16)</f>
        <v>千葉県習志野市大久保3-7-13-305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9244</v>
      </c>
      <c r="AY29" s="336"/>
      <c r="AZ29" s="336"/>
      <c r="BA29" s="336"/>
      <c r="BB29" s="73" t="s">
        <v>76</v>
      </c>
      <c r="BC29" s="336" t="str">
        <f>IF(入力!AP16="","",入力!AP16)</f>
        <v>7016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>
        <f>IF(入力!B25="","",入力!B25)</f>
        <v>1</v>
      </c>
      <c r="D34" s="291"/>
      <c r="E34" s="292"/>
      <c r="F34" s="296" t="str">
        <f>IF(入力!C26="","",入力!C25&amp;"　"&amp;入力!E25&amp;"
"&amp;入力!C26&amp;"　"&amp;入力!E26)</f>
        <v>エトウ　カリン
江藤　花梨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5</v>
      </c>
      <c r="R34" s="303"/>
      <c r="S34" s="304"/>
      <c r="T34" s="308" t="str">
        <f>IF(入力!I25="","",入力!I25)</f>
        <v>三山東小学校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513660801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138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スズキ　サユ
鈴木　咲結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5</v>
      </c>
      <c r="R36" s="303"/>
      <c r="S36" s="304"/>
      <c r="T36" s="308" t="str">
        <f>IF(入力!I27="","",入力!I27)</f>
        <v>三山東小学校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513660771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143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 t="str">
        <f>IF(入力!B29="","",入力!B29)</f>
        <v>③</v>
      </c>
      <c r="D38" s="291"/>
      <c r="E38" s="292"/>
      <c r="F38" s="296" t="str">
        <f>IF(入力!C30="","",入力!C29&amp;"　"&amp;入力!E29&amp;"
"&amp;入力!C30&amp;"　"&amp;入力!E30)</f>
        <v>ハヤシ　アヤナ
林　綾奈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5</v>
      </c>
      <c r="R38" s="303"/>
      <c r="S38" s="304"/>
      <c r="T38" s="308" t="str">
        <f>IF(入力!I29="","",入力!I29)</f>
        <v>三山東小学校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513660844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152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ハルヤマ　ヒナタ
春山　日葵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5</v>
      </c>
      <c r="R40" s="303"/>
      <c r="S40" s="304"/>
      <c r="T40" s="308" t="str">
        <f>IF(入力!I31="","",入力!I31)</f>
        <v>三山東小学校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513660837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144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ヒラノ　ハルナ
平野　はるな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5</v>
      </c>
      <c r="R42" s="303"/>
      <c r="S42" s="304"/>
      <c r="T42" s="308" t="str">
        <f>IF(入力!I33="","",入力!I33)</f>
        <v>三山東小学校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513660814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151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フクシマ　アカリ
福嶋　彩花里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5</v>
      </c>
      <c r="R44" s="303"/>
      <c r="S44" s="304"/>
      <c r="T44" s="308" t="str">
        <f>IF(入力!I35="","",入力!I35)</f>
        <v>三山東小学校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513660827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147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ムラカミ　サナミ
村上　沙奈美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5</v>
      </c>
      <c r="R46" s="303"/>
      <c r="S46" s="304"/>
      <c r="T46" s="308" t="str">
        <f>IF(入力!I37="","",入力!I37)</f>
        <v>三山東小学校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513660789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151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イワサ　エリカ
岩佐　絵梨香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4</v>
      </c>
      <c r="R48" s="303"/>
      <c r="S48" s="304"/>
      <c r="T48" s="308" t="str">
        <f>IF(入力!I39="","",入力!I39)</f>
        <v>三山東小学校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514889607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135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スギタ　レイ
杉田　麗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4</v>
      </c>
      <c r="R50" s="303"/>
      <c r="S50" s="304"/>
      <c r="T50" s="308" t="str">
        <f>IF(入力!I41="","",入力!I41)</f>
        <v>三山東小学校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514889656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126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タカク　ミツキ
髙久　光希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4</v>
      </c>
      <c r="R52" s="303"/>
      <c r="S52" s="304"/>
      <c r="T52" s="308" t="str">
        <f>IF(入力!I43="","",入力!I43)</f>
        <v>三山東小学校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514909329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134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フジシロ　マイリ
藤城　苺里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4</v>
      </c>
      <c r="R54" s="303"/>
      <c r="S54" s="304"/>
      <c r="T54" s="308" t="str">
        <f>IF(入力!I45="","",入力!I45)</f>
        <v>三山東小学校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514889596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132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ホシ　モモカ
星　萌々香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4</v>
      </c>
      <c r="R56" s="303"/>
      <c r="S56" s="304"/>
      <c r="T56" s="308" t="str">
        <f>IF(入力!I47="","",入力!I47)</f>
        <v>三山東小学校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514889625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152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三山東小学校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4307033441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渡辺　拓也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514140030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宍戸　祐太</v>
      </c>
      <c r="D9" s="274"/>
      <c r="E9" s="274"/>
      <c r="F9" s="274"/>
      <c r="G9" s="280">
        <f>IF(入力!G9="","",入力!G9)</f>
        <v>504397527</v>
      </c>
      <c r="H9" s="280"/>
      <c r="I9" s="280"/>
      <c r="J9" s="280">
        <f>IF(入力!J9="","",入力!J9)</f>
        <v>283049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72"/>
      <c r="B14" s="272"/>
      <c r="C14" s="277"/>
      <c r="D14" s="278"/>
      <c r="E14" s="278"/>
      <c r="F14" s="27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72" t="s">
        <v>5</v>
      </c>
      <c r="B15" s="272"/>
      <c r="C15" s="273" t="str">
        <f>IF(入力!C16="","",入力!C16&amp;"　"&amp;入力!E16)</f>
        <v>渡辺　拓也</v>
      </c>
      <c r="D15" s="274"/>
      <c r="E15" s="274"/>
      <c r="F15" s="28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72"/>
      <c r="B16" s="272"/>
      <c r="C16" s="277"/>
      <c r="D16" s="278"/>
      <c r="E16" s="278"/>
      <c r="F16" s="28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千葉県習志野市大久保3-7-13-305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090-9244-7016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江藤　花梨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三山東小学校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513660801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鈴木　咲結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三山東小学校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513660771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 t="str">
        <f>IF(入力!B29="","",入力!B29)</f>
        <v>③</v>
      </c>
      <c r="C29" s="273" t="str">
        <f>IF(入力!C30="","",入力!C30&amp;"　"&amp;入力!E30)</f>
        <v>林　綾奈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三山東小学校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513660844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春山　日葵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三山東小学校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513660837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平野　はるな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三山東小学校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513660814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福嶋　彩花里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三山東小学校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513660827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村上　沙奈美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三山東小学校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513660789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岩佐　絵梨香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三山東小学校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514889607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杉田　麗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三山東小学校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514889656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髙久　光希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三山東小学校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514909329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藤城　苺里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三山東小学校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514889596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星　萌々香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三山東小学校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514889625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三山東小学校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4307033441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渡辺　拓也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514140030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宍戸　祐太</v>
      </c>
      <c r="D9" s="274"/>
      <c r="E9" s="274"/>
      <c r="F9" s="274"/>
      <c r="G9" s="280">
        <f>IF(入力!G9="","",入力!G9)</f>
        <v>504397527</v>
      </c>
      <c r="H9" s="280"/>
      <c r="I9" s="280"/>
      <c r="J9" s="280">
        <f>IF(入力!J9="","",入力!J9)</f>
        <v>283049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72"/>
      <c r="B14" s="272"/>
      <c r="C14" s="277"/>
      <c r="D14" s="278"/>
      <c r="E14" s="278"/>
      <c r="F14" s="27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72" t="s">
        <v>5</v>
      </c>
      <c r="B15" s="272"/>
      <c r="C15" s="273" t="str">
        <f>IF(入力!C16="","",入力!C16&amp;"　"&amp;入力!E16)</f>
        <v>渡辺　拓也</v>
      </c>
      <c r="D15" s="274"/>
      <c r="E15" s="274"/>
      <c r="F15" s="28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72"/>
      <c r="B16" s="272"/>
      <c r="C16" s="277"/>
      <c r="D16" s="278"/>
      <c r="E16" s="278"/>
      <c r="F16" s="28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千葉県習志野市大久保3-7-13-305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090-9244-7016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>
        <f>IF(入力!B25="","",入力!B25)</f>
        <v>1</v>
      </c>
      <c r="C25" s="273" t="str">
        <f>IF(入力!C26="","",入力!C26&amp;"　"&amp;入力!E26)</f>
        <v>江藤　花梨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三山東小学校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513660801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鈴木　咲結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三山東小学校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513660771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 t="str">
        <f>IF(入力!B29="","",入力!B29)</f>
        <v>③</v>
      </c>
      <c r="C29" s="273" t="str">
        <f>IF(入力!C30="","",入力!C30&amp;"　"&amp;入力!E30)</f>
        <v>林　綾奈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三山東小学校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513660844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春山　日葵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三山東小学校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513660837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平野　はるな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三山東小学校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513660814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福嶋　彩花里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三山東小学校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513660827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村上　沙奈美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三山東小学校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513660789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岩佐　絵梨香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三山東小学校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514889607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杉田　麗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三山東小学校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514889656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髙久　光希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三山東小学校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514909329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藤城　苺里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三山東小学校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514889596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星　萌々香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三山東小学校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514889625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14</v>
      </c>
      <c r="J5" s="452" t="str">
        <f>IF(入力!A55="","",入力!A55)</f>
        <v>　明るく元気に練習に取り組んでいます。笑顔がいっぱいのチームです。サーブに磨きをかけて「常に強気」「つなぐ」バレーを目指して頑張ります！！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渡辺</v>
      </c>
      <c r="D16" s="33" t="str">
        <f>IF(入力!E8="","",入力!E8)</f>
        <v>拓也</v>
      </c>
      <c r="E16" s="33" t="str">
        <f>IF(入力!C7="","",入力!C7)</f>
        <v>ワタナベ</v>
      </c>
      <c r="F16" s="33" t="str">
        <f>IF(入力!E7="","",入力!E7)</f>
        <v>タクヤ</v>
      </c>
      <c r="G16" s="33">
        <f>IF(入力!G7="","",入力!G7)</f>
        <v>514140030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27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0011</v>
      </c>
      <c r="T16" s="33" t="str">
        <f>IF(入力!P8="","",入力!P8)</f>
        <v>千葉県習志野市大久保3-7-13-305</v>
      </c>
      <c r="U16" s="33" t="str">
        <f>IF(入力!AL7="","",入力!AL7)</f>
        <v>090</v>
      </c>
      <c r="V16" s="33" t="str">
        <f>IF(入力!AK8="","",入力!AK8)</f>
        <v>9244</v>
      </c>
      <c r="W16" s="33" t="str">
        <f>IF(入力!AP8="","",入力!AP8)</f>
        <v>7016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宍戸</v>
      </c>
      <c r="D17" s="33" t="str">
        <f>IF(入力!E10="","",入力!E10)</f>
        <v>祐太</v>
      </c>
      <c r="E17" s="33" t="str">
        <f>IF(入力!C9="","",入力!C9)</f>
        <v>シシド</v>
      </c>
      <c r="F17" s="33" t="str">
        <f>IF(入力!E9="","",入力!E9)</f>
        <v>ユウタ</v>
      </c>
      <c r="G17" s="33">
        <f>IF(入力!G9="","",入力!G9)</f>
        <v>504397527</v>
      </c>
      <c r="H17" s="33">
        <f>IF(入力!J9="","",入力!J9)</f>
        <v>283049</v>
      </c>
      <c r="I17" s="33" t="str">
        <f>IF(入力!M9="","",入力!M9)</f>
        <v/>
      </c>
      <c r="J17" s="33"/>
      <c r="K17" s="33"/>
      <c r="L17" s="33">
        <f>IF(入力!AT9="","",入力!AT9)</f>
        <v>24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0825</v>
      </c>
      <c r="T17" s="33" t="str">
        <f>IF(入力!P10="","",入力!P10)</f>
        <v>千葉県船橋市前原西8-26-5-101</v>
      </c>
      <c r="U17" s="33" t="str">
        <f>IF(入力!AL9="","",入力!AL9)</f>
        <v>090</v>
      </c>
      <c r="V17" s="33" t="str">
        <f>IF(入力!AK10="","",入力!AK10)</f>
        <v>6786</v>
      </c>
      <c r="W17" s="33" t="str">
        <f>IF(入力!AP10="","",入力!AP10)</f>
        <v>9748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拓也</v>
      </c>
      <c r="E22" s="33" t="str">
        <f>IF(入力!C15="","",入力!C15)</f>
        <v>ワタナベ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27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275</v>
      </c>
      <c r="S22" s="33" t="str">
        <f>IF(入力!W15="","",入力!W15)</f>
        <v>0011</v>
      </c>
      <c r="T22" s="33" t="str">
        <f>IF(入力!P16="","",入力!P16)</f>
        <v>千葉県習志野市大久保3-7-13-305</v>
      </c>
      <c r="U22" s="33" t="str">
        <f>IF(入力!AL15="","",入力!AL15)</f>
        <v>090</v>
      </c>
      <c r="V22" s="33" t="str">
        <f>IF(入力!AK16="","",入力!AK16)</f>
        <v>9244</v>
      </c>
      <c r="W22" s="33" t="str">
        <f>IF(入力!AP16="","",入力!AP16)</f>
        <v>7016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林</v>
      </c>
      <c r="D24" s="75" t="str">
        <f>VLOOKUP($B$51,$A$53:$F$352,4)</f>
        <v>綾奈</v>
      </c>
      <c r="E24" s="75" t="str">
        <f>VLOOKUP($B$51,$A$53:$F$352,5)</f>
        <v>ハヤシ</v>
      </c>
      <c r="F24" s="75" t="str">
        <f>VLOOKUP($B$51,$A$53:$F$352,6)</f>
        <v>アヤナ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江藤</v>
      </c>
      <c r="D53" s="33" t="str">
        <f>IF(入力!E26="","",入力!E26)</f>
        <v>花梨</v>
      </c>
      <c r="E53" s="33" t="str">
        <f>IF(入力!C25="","",入力!C25)</f>
        <v>エトウ</v>
      </c>
      <c r="F53" s="33" t="str">
        <f>IF(入力!E25="","",入力!E25)</f>
        <v>カリン</v>
      </c>
      <c r="G53" s="33">
        <f>IF(入力!M25="","",入力!M25)</f>
        <v>513660801</v>
      </c>
      <c r="H53" s="33" t="str">
        <f>IF(入力!I25="","",入力!I25)</f>
        <v>三山東小学校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咲結</v>
      </c>
      <c r="E54" s="33" t="str">
        <f>IF(入力!C27="","",入力!C27)</f>
        <v>スズキ</v>
      </c>
      <c r="F54" s="33" t="str">
        <f>IF(入力!E27="","",入力!E27)</f>
        <v>サユ</v>
      </c>
      <c r="G54" s="33">
        <f>IF(入力!M27="","",入力!M27)</f>
        <v>513660771</v>
      </c>
      <c r="H54" s="33" t="str">
        <f>IF(入力!I27="","",入力!I27)</f>
        <v>三山東小学校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林</v>
      </c>
      <c r="D55" s="33" t="str">
        <f>IF(入力!E30="","",入力!E30)</f>
        <v>綾奈</v>
      </c>
      <c r="E55" s="33" t="str">
        <f>IF(入力!C29="","",入力!C29)</f>
        <v>ハヤシ</v>
      </c>
      <c r="F55" s="33" t="str">
        <f>IF(入力!E29="","",入力!E29)</f>
        <v>アヤナ</v>
      </c>
      <c r="G55" s="33">
        <f>IF(入力!M29="","",入力!M29)</f>
        <v>513660844</v>
      </c>
      <c r="H55" s="33" t="str">
        <f>IF(入力!I29="","",入力!I29)</f>
        <v>三山東小学校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春山</v>
      </c>
      <c r="D56" s="33" t="str">
        <f>IF(入力!E32="","",入力!E32)</f>
        <v>日葵</v>
      </c>
      <c r="E56" s="33" t="str">
        <f>IF(入力!C31="","",入力!C31)</f>
        <v>ハルヤマ</v>
      </c>
      <c r="F56" s="33" t="str">
        <f>IF(入力!E31="","",入力!E31)</f>
        <v>ヒナタ</v>
      </c>
      <c r="G56" s="33">
        <f>IF(入力!M31="","",入力!M31)</f>
        <v>513660837</v>
      </c>
      <c r="H56" s="33" t="str">
        <f>IF(入力!I31="","",入力!I31)</f>
        <v>三山東小学校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はるな</v>
      </c>
      <c r="E57" s="33" t="str">
        <f>IF(入力!C33="","",入力!C33)</f>
        <v>ヒラノ</v>
      </c>
      <c r="F57" s="33" t="str">
        <f>IF(入力!E33="","",入力!E33)</f>
        <v>ハルナ</v>
      </c>
      <c r="G57" s="33">
        <f>IF(入力!M33="","",入力!M33)</f>
        <v>513660814</v>
      </c>
      <c r="H57" s="33" t="str">
        <f>IF(入力!I33="","",入力!I33)</f>
        <v>三山東小学校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福嶋</v>
      </c>
      <c r="D58" s="33" t="str">
        <f>IF(入力!E36="","",入力!E36)</f>
        <v>彩花里</v>
      </c>
      <c r="E58" s="33" t="str">
        <f>IF(入力!C35="","",入力!C35)</f>
        <v>フクシマ</v>
      </c>
      <c r="F58" s="33" t="str">
        <f>IF(入力!E35="","",入力!E35)</f>
        <v>アカリ</v>
      </c>
      <c r="G58" s="33">
        <f>IF(入力!M35="","",入力!M35)</f>
        <v>513660827</v>
      </c>
      <c r="H58" s="33" t="str">
        <f>IF(入力!I35="","",入力!I35)</f>
        <v>三山東小学校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村上</v>
      </c>
      <c r="D59" s="33" t="str">
        <f>IF(入力!E38="","",入力!E38)</f>
        <v>沙奈美</v>
      </c>
      <c r="E59" s="33" t="str">
        <f>IF(入力!C37="","",入力!C37)</f>
        <v>ムラカミ</v>
      </c>
      <c r="F59" s="33" t="str">
        <f>IF(入力!E37="","",入力!E37)</f>
        <v>サナミ</v>
      </c>
      <c r="G59" s="33">
        <f>IF(入力!M37="","",入力!M37)</f>
        <v>513660789</v>
      </c>
      <c r="H59" s="33" t="str">
        <f>IF(入力!I37="","",入力!I37)</f>
        <v>三山東小学校</v>
      </c>
      <c r="I59" s="33">
        <f>IF(入力!G37="","",入力!G37)</f>
        <v>5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岩佐</v>
      </c>
      <c r="D60" s="33" t="str">
        <f>IF(入力!E40="","",入力!E40)</f>
        <v>絵梨香</v>
      </c>
      <c r="E60" s="33" t="str">
        <f>IF(入力!C39="","",入力!C39)</f>
        <v>イワサ</v>
      </c>
      <c r="F60" s="33" t="str">
        <f>IF(入力!E39="","",入力!E39)</f>
        <v>エリカ</v>
      </c>
      <c r="G60" s="33">
        <f>IF(入力!M39="","",入力!M39)</f>
        <v>514889607</v>
      </c>
      <c r="H60" s="33" t="str">
        <f>IF(入力!I39="","",入力!I39)</f>
        <v>三山東小学校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杉田</v>
      </c>
      <c r="D61" s="33" t="str">
        <f>IF(入力!E42="","",入力!E42)</f>
        <v>麗</v>
      </c>
      <c r="E61" s="33" t="str">
        <f>IF(入力!C41="","",入力!C41)</f>
        <v>スギタ</v>
      </c>
      <c r="F61" s="33" t="str">
        <f>IF(入力!E41="","",入力!E41)</f>
        <v>レイ</v>
      </c>
      <c r="G61" s="33">
        <f>IF(入力!M41="","",入力!M41)</f>
        <v>514889656</v>
      </c>
      <c r="H61" s="33" t="str">
        <f>IF(入力!I41="","",入力!I41)</f>
        <v>三山東小学校</v>
      </c>
      <c r="I61" s="33">
        <f>IF(入力!G41="","",入力!G41)</f>
        <v>4</v>
      </c>
      <c r="J61" s="33">
        <f>IF(入力!P41="","",入力!P41)</f>
        <v>126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髙久</v>
      </c>
      <c r="D62" s="33" t="str">
        <f>IF(入力!E44="","",入力!E44)</f>
        <v>光希</v>
      </c>
      <c r="E62" s="33" t="str">
        <f>IF(入力!C43="","",入力!C43)</f>
        <v>タカク</v>
      </c>
      <c r="F62" s="33" t="str">
        <f>IF(入力!E43="","",入力!E43)</f>
        <v>ミツキ</v>
      </c>
      <c r="G62" s="33">
        <f>IF(入力!M43="","",入力!M43)</f>
        <v>514909329</v>
      </c>
      <c r="H62" s="33" t="str">
        <f>IF(入力!I43="","",入力!I43)</f>
        <v>三山東小学校</v>
      </c>
      <c r="I62" s="33">
        <f>IF(入力!G43="","",入力!G43)</f>
        <v>4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藤城</v>
      </c>
      <c r="D63" s="33" t="str">
        <f>IF(入力!E46="","",入力!E46)</f>
        <v>苺里</v>
      </c>
      <c r="E63" s="33" t="str">
        <f>IF(入力!C45="","",入力!C45)</f>
        <v>フジシロ</v>
      </c>
      <c r="F63" s="33" t="str">
        <f>IF(入力!E45="","",入力!E45)</f>
        <v>マイリ</v>
      </c>
      <c r="G63" s="33">
        <f>IF(入力!M45="","",入力!M45)</f>
        <v>514889596</v>
      </c>
      <c r="H63" s="33" t="str">
        <f>IF(入力!I45="","",入力!I45)</f>
        <v>三山東小学校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星</v>
      </c>
      <c r="D64" s="33" t="str">
        <f>IF(入力!E48="","",入力!E48)</f>
        <v>萌々香</v>
      </c>
      <c r="E64" s="33" t="str">
        <f>IF(入力!C47="","",入力!C47)</f>
        <v>ホシ</v>
      </c>
      <c r="F64" s="33" t="str">
        <f>IF(入力!E47="","",入力!E47)</f>
        <v>モモカ</v>
      </c>
      <c r="G64" s="33">
        <f>IF(入力!M47="","",入力!M47)</f>
        <v>514889625</v>
      </c>
      <c r="H64" s="33" t="str">
        <f>IF(入力!I47="","",入力!I47)</f>
        <v>三山東小学校</v>
      </c>
      <c r="I64" s="33">
        <f>IF(入力!G47="","",入力!G47)</f>
        <v>4</v>
      </c>
      <c r="J64" s="33">
        <f>IF(入力!P47="","",入力!P47)</f>
        <v>152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2017-01-23T09:32:03Z</dcterms:modified>
</cp:coreProperties>
</file>