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4" l="1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<sst xmlns="http://schemas.openxmlformats.org/spreadsheetml/2006/main" count="400" uniqueCount="271">
  <si>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</si>
  <si>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</si>
  <si>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</si>
  <si>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</si>
  <si>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</si>
  <si>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</si>
  <si>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</si>
  <si>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</si>
  <si>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</si>
  <si>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</si>
  <si>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</si>
  <si>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</si>
  <si>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</si>
  <si>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</si>
  <si>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</si>
  <si>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</si>
  <si>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</si>
  <si>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</si>
  <si>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</si>
  <si>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</si>
  <si>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</si>
  <si>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</si>
  <si>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</si>
  <si>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</si>
  <si>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</si>
  <si>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</si>
  <si>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</si>
  <si>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</si>
  <si>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</si>
  <si>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</si>
  <si>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</si>
  <si>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</si>
  <si>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</si>
  <si>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</si>
  <si>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</si>
  <si>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</si>
  <si>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</si>
  <si>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</si>
  <si>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</si>
  <si>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</si>
  <si>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</si>
  <si>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</si>
  <si>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</si>
  <si>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</si>
  <si>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</si>
  <si>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</si>
  <si>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</si>
  <si>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</si>
  <si>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</si>
  <si>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</si>
  <si>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</si>
  <si>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</si>
  <si>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</si>
  <si>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</si>
  <si>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</si>
  <si>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</si>
  <si>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</si>
  <si>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</si>
  <si>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</si>
  <si>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</si>
  <si>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</si>
  <si>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</si>
  <si>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</si>
  <si>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</si>
  <si>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</si>
  <si>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</si>
  <si>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</si>
  <si>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</si>
  <si>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</si>
  <si>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</si>
  <si>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</si>
  <si>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</si>
  <si>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</si>
  <si>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</si>
  <si>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</si>
  <si>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</si>
  <si>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</si>
  <si>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</si>
  <si>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</si>
  <si>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</si>
  <si>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</si>
  <si>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</si>
  <si>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</si>
  <si>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</si>
  <si>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</si>
  <si>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</si>
  <si>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</si>
  <si>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</si>
  <si>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</si>
  <si>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</si>
  <si>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</si>
  <si>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</si>
  <si>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</si>
  <si>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</si>
  <si>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</si>
  <si>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</si>
  <si>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</si>
  <si>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</si>
  <si>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</si>
  <si>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</si>
  <si>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</si>
  <si>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</si>
  <si>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</si>
  <si>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</si>
  <si>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</si>
  <si>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</si>
  <si>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</si>
  <si>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</si>
  <si>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</si>
  <si>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</si>
  <si>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</si>
  <si>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</si>
  <si>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</si>
  <si>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</si>
  <si>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</si>
  <si>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</si>
  <si>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</si>
  <si>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</si>
  <si>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</si>
  <si>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</si>
  <si>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</si>
  <si>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</si>
  <si>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</si>
  <si>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</si>
  <si>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</si>
  <si>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</si>
  <si>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</si>
  <si>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</si>
  <si>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</si>
  <si>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</si>
  <si>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</si>
  <si>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</si>
  <si>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</si>
  <si>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</si>
  <si>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</si>
  <si>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</si>
  <si>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</si>
  <si>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</si>
  <si>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</si>
  <si>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</si>
  <si>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</si>
  <si>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</si>
  <si>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</si>
  <si>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</si>
  <si>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</si>
  <si>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</si>
  <si>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</si>
  <si>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</si>
  <si>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</si>
  <si>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</si>
  <si>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</si>
  <si>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</si>
  <si>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</si>
  <si>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</si>
  <si>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</si>
  <si>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</si>
  <si>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</si>
  <si>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</si>
  <si>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</si>
  <si>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</si>
  <si>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</si>
  <si>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</si>
  <si>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</si>
  <si>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</si>
  <si>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</si>
  <si>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</si>
  <si>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</si>
  <si>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</si>
  <si>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</si>
  <si>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</si>
  <si>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</si>
  <si>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</si>
  <si>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</si>
  <si>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</si>
  <si>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</si>
  <si>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</si>
  <si>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</si>
  <si>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</si>
  <si>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</si>
  <si>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</si>
  <si>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</si>
  <si>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</si>
  <si>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</si>
  <si>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</si>
  <si>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</si>
  <si>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</si>
  <si>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</si>
  <si>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</si>
  <si>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</si>
  <si>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</si>
  <si>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</si>
  <si>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</si>
  <si>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</si>
  <si>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</si>
  <si>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</si>
  <si>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</si>
  <si>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</si>
  <si>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</si>
  <si>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</si>
  <si>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</si>
  <si>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丸山VCｶﾞｰﾙｽﾞ</t>
    <rPh sb="0" eb="2">
      <t>マルヤマ</t>
    </rPh>
    <phoneticPr fontId="2"/>
  </si>
  <si>
    <t>ﾏﾙﾔﾏﾌﾞｲｼｰ</t>
    <phoneticPr fontId="2"/>
  </si>
  <si>
    <t>船橋市</t>
    <rPh sb="0" eb="3">
      <t>フナバシシ</t>
    </rPh>
    <phoneticPr fontId="2"/>
  </si>
  <si>
    <t>東武ｱｰﾊﾞﾝﾊﾟｰｸﾗｲﾝ</t>
    <rPh sb="0" eb="2">
      <t>トウブ</t>
    </rPh>
    <phoneticPr fontId="2"/>
  </si>
  <si>
    <t>馬込沢</t>
    <rPh sb="0" eb="3">
      <t>マゴメザワ</t>
    </rPh>
    <phoneticPr fontId="2"/>
  </si>
  <si>
    <t>中林</t>
    <rPh sb="0" eb="2">
      <t>ナカバヤシ</t>
    </rPh>
    <phoneticPr fontId="2"/>
  </si>
  <si>
    <t>ﾅｶﾊﾞﾔｼ</t>
    <phoneticPr fontId="2"/>
  </si>
  <si>
    <t>郁衣</t>
    <rPh sb="0" eb="1">
      <t>イク</t>
    </rPh>
    <rPh sb="1" eb="2">
      <t>コロモ</t>
    </rPh>
    <phoneticPr fontId="2"/>
  </si>
  <si>
    <t>ｲｸｴ</t>
    <phoneticPr fontId="2"/>
  </si>
  <si>
    <t>021052</t>
    <phoneticPr fontId="2"/>
  </si>
  <si>
    <t>ｻﾄｳ</t>
    <phoneticPr fontId="2"/>
  </si>
  <si>
    <t>ﾐﾄﾞﾘ</t>
    <phoneticPr fontId="2"/>
  </si>
  <si>
    <t>佐藤</t>
    <rPh sb="0" eb="2">
      <t>サトウ</t>
    </rPh>
    <phoneticPr fontId="2"/>
  </si>
  <si>
    <t>みどり</t>
    <phoneticPr fontId="2"/>
  </si>
  <si>
    <t>273</t>
    <phoneticPr fontId="2"/>
  </si>
  <si>
    <t>0021</t>
    <phoneticPr fontId="2"/>
  </si>
  <si>
    <t>090</t>
    <phoneticPr fontId="2"/>
  </si>
  <si>
    <t>5190</t>
    <phoneticPr fontId="2"/>
  </si>
  <si>
    <t>0363</t>
    <phoneticPr fontId="2"/>
  </si>
  <si>
    <t>船橋市海神3-20-14A205</t>
    <rPh sb="0" eb="3">
      <t>フナバシシ</t>
    </rPh>
    <rPh sb="3" eb="5">
      <t>カイジン</t>
    </rPh>
    <phoneticPr fontId="2"/>
  </si>
  <si>
    <t>270</t>
    <phoneticPr fontId="2"/>
  </si>
  <si>
    <t>2231</t>
    <phoneticPr fontId="2"/>
  </si>
  <si>
    <t>松戸市稔台7-8-22-604</t>
    <rPh sb="0" eb="3">
      <t>マツドシ</t>
    </rPh>
    <rPh sb="3" eb="5">
      <t>ミノリダイ</t>
    </rPh>
    <phoneticPr fontId="2"/>
  </si>
  <si>
    <t>5521</t>
    <phoneticPr fontId="2"/>
  </si>
  <si>
    <t>8749</t>
    <phoneticPr fontId="2"/>
  </si>
  <si>
    <t>ﾅｶﾑﾗ</t>
    <phoneticPr fontId="2"/>
  </si>
  <si>
    <t>ﾋﾄﾐ</t>
    <phoneticPr fontId="2"/>
  </si>
  <si>
    <t>中村</t>
    <rPh sb="0" eb="2">
      <t>ナカムラ</t>
    </rPh>
    <phoneticPr fontId="2"/>
  </si>
  <si>
    <t>瞳</t>
    <rPh sb="0" eb="1">
      <t>ヒトミ</t>
    </rPh>
    <phoneticPr fontId="2"/>
  </si>
  <si>
    <t>0048</t>
    <phoneticPr fontId="2"/>
  </si>
  <si>
    <t>船橋市丸山4-1-2</t>
    <rPh sb="0" eb="3">
      <t>フナバシシ</t>
    </rPh>
    <rPh sb="3" eb="5">
      <t>マルヤマ</t>
    </rPh>
    <phoneticPr fontId="2"/>
  </si>
  <si>
    <t>047</t>
    <phoneticPr fontId="2"/>
  </si>
  <si>
    <t>439</t>
    <phoneticPr fontId="2"/>
  </si>
  <si>
    <t>1700</t>
    <phoneticPr fontId="2"/>
  </si>
  <si>
    <t>090</t>
    <phoneticPr fontId="2"/>
  </si>
  <si>
    <t>①</t>
    <phoneticPr fontId="2"/>
  </si>
  <si>
    <t>船橋市立丸山小学校</t>
    <rPh sb="0" eb="4">
      <t>フナバシシリツ</t>
    </rPh>
    <rPh sb="4" eb="6">
      <t>マルヤマ</t>
    </rPh>
    <rPh sb="6" eb="9">
      <t>ショウガッコウ</t>
    </rPh>
    <phoneticPr fontId="2"/>
  </si>
  <si>
    <t>鎌ヶ谷市立南部小学校</t>
    <rPh sb="0" eb="5">
      <t>カマガヤシリツ</t>
    </rPh>
    <rPh sb="5" eb="7">
      <t>ナンブ</t>
    </rPh>
    <rPh sb="7" eb="10">
      <t>ショウガッコウ</t>
    </rPh>
    <phoneticPr fontId="2"/>
  </si>
  <si>
    <t>松戸市立稔台小学校</t>
    <rPh sb="0" eb="4">
      <t>マツドシリツ</t>
    </rPh>
    <rPh sb="4" eb="6">
      <t>ミノリダイ</t>
    </rPh>
    <rPh sb="6" eb="9">
      <t>ショウガッコウ</t>
    </rPh>
    <phoneticPr fontId="2"/>
  </si>
  <si>
    <t>ﾂﾀｶﾞﾜ</t>
    <phoneticPr fontId="2"/>
  </si>
  <si>
    <t>ｼｵﾘ</t>
    <phoneticPr fontId="2"/>
  </si>
  <si>
    <t>詩織</t>
    <rPh sb="0" eb="2">
      <t>シオリ</t>
    </rPh>
    <phoneticPr fontId="2"/>
  </si>
  <si>
    <t>蔦川</t>
    <rPh sb="0" eb="2">
      <t>ツタガワ</t>
    </rPh>
    <phoneticPr fontId="2"/>
  </si>
  <si>
    <t>ﾅｶﾑﾗ</t>
    <phoneticPr fontId="2"/>
  </si>
  <si>
    <t>ﾅｷﾞｻ</t>
    <phoneticPr fontId="2"/>
  </si>
  <si>
    <t>渚</t>
    <rPh sb="0" eb="1">
      <t>ナギサ</t>
    </rPh>
    <phoneticPr fontId="2"/>
  </si>
  <si>
    <t>ﾅﾏﾀﾒ</t>
    <phoneticPr fontId="2"/>
  </si>
  <si>
    <t>ﾂﾊﾞｷ</t>
    <phoneticPr fontId="2"/>
  </si>
  <si>
    <t>椿</t>
    <rPh sb="0" eb="1">
      <t>ツバキ</t>
    </rPh>
    <phoneticPr fontId="2"/>
  </si>
  <si>
    <t>生田目</t>
    <rPh sb="0" eb="3">
      <t>ナマタメ</t>
    </rPh>
    <phoneticPr fontId="2"/>
  </si>
  <si>
    <t>ｳｼﾞｲｴ</t>
    <phoneticPr fontId="2"/>
  </si>
  <si>
    <t>ﾘﾅ</t>
    <phoneticPr fontId="2"/>
  </si>
  <si>
    <t>梨菜</t>
    <rPh sb="0" eb="1">
      <t>ナシ</t>
    </rPh>
    <rPh sb="1" eb="2">
      <t>ナ</t>
    </rPh>
    <phoneticPr fontId="2"/>
  </si>
  <si>
    <t>氏家</t>
    <rPh sb="0" eb="2">
      <t>ウジイエ</t>
    </rPh>
    <phoneticPr fontId="2"/>
  </si>
  <si>
    <t>ｺﾂﾞｶ</t>
    <phoneticPr fontId="2"/>
  </si>
  <si>
    <t>ﾜｶﾅ</t>
    <phoneticPr fontId="2"/>
  </si>
  <si>
    <t>若夏</t>
    <rPh sb="0" eb="1">
      <t>ワカ</t>
    </rPh>
    <rPh sb="1" eb="2">
      <t>ナツ</t>
    </rPh>
    <phoneticPr fontId="2"/>
  </si>
  <si>
    <t>小塚</t>
    <rPh sb="0" eb="2">
      <t>コヅカ</t>
    </rPh>
    <phoneticPr fontId="2"/>
  </si>
  <si>
    <t>ﾋﾀｶ</t>
    <phoneticPr fontId="2"/>
  </si>
  <si>
    <t>ｻｸﾗ</t>
    <phoneticPr fontId="2"/>
  </si>
  <si>
    <t>さくら</t>
    <phoneticPr fontId="2"/>
  </si>
  <si>
    <t>飛鷹</t>
    <rPh sb="0" eb="1">
      <t>ト</t>
    </rPh>
    <rPh sb="1" eb="2">
      <t>タカ</t>
    </rPh>
    <phoneticPr fontId="2"/>
  </si>
  <si>
    <t>ﾎｯﾀ</t>
    <phoneticPr fontId="2"/>
  </si>
  <si>
    <t>ﾕﾂﾞｷ</t>
    <phoneticPr fontId="2"/>
  </si>
  <si>
    <t>結月</t>
    <rPh sb="0" eb="1">
      <t>ムス</t>
    </rPh>
    <rPh sb="1" eb="2">
      <t>ツキ</t>
    </rPh>
    <phoneticPr fontId="2"/>
  </si>
  <si>
    <t>堀田</t>
    <rPh sb="0" eb="2">
      <t>ホッタ</t>
    </rPh>
    <phoneticPr fontId="2"/>
  </si>
  <si>
    <t>ｵｶﾔｽ</t>
    <phoneticPr fontId="2"/>
  </si>
  <si>
    <t>ｱﾕﾐ</t>
    <phoneticPr fontId="2"/>
  </si>
  <si>
    <t>岡安</t>
    <rPh sb="0" eb="2">
      <t>オカヤス</t>
    </rPh>
    <phoneticPr fontId="2"/>
  </si>
  <si>
    <t>歩</t>
    <rPh sb="0" eb="1">
      <t>アユミ</t>
    </rPh>
    <phoneticPr fontId="2"/>
  </si>
  <si>
    <t>『返事、挨拶、行動、思いやり、感謝』の５つを大切にして、バレーボールに取り組んでいます。まずは県大会一勝！頑張ります！</t>
    <rPh sb="1" eb="3">
      <t>ヘンジ</t>
    </rPh>
    <rPh sb="4" eb="6">
      <t>アイサツ</t>
    </rPh>
    <rPh sb="7" eb="9">
      <t>コウドウ</t>
    </rPh>
    <rPh sb="10" eb="11">
      <t>オモ</t>
    </rPh>
    <rPh sb="15" eb="17">
      <t>カンシャ</t>
    </rPh>
    <rPh sb="22" eb="24">
      <t>タイセツ</t>
    </rPh>
    <rPh sb="35" eb="36">
      <t>ト</t>
    </rPh>
    <rPh sb="37" eb="38">
      <t>ク</t>
    </rPh>
    <rPh sb="47" eb="48">
      <t>ケン</t>
    </rPh>
    <rPh sb="48" eb="50">
      <t>タイカイ</t>
    </rPh>
    <rPh sb="50" eb="52">
      <t>イッショウ</t>
    </rPh>
    <rPh sb="53" eb="55">
      <t>ガンバ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</si>
</sst>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36" fillId="0" borderId="1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16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6" t="s">
        <v>183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51"/>
      <c r="L2" s="251"/>
      <c r="M2" s="251"/>
      <c r="N2" s="251"/>
      <c r="O2" s="252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8" t="s">
        <v>159</v>
      </c>
      <c r="K3" s="249"/>
      <c r="L3" s="249"/>
      <c r="M3" s="249"/>
      <c r="N3" s="249"/>
      <c r="O3" s="250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178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0" t="s">
        <v>191</v>
      </c>
      <c r="B4" s="261"/>
      <c r="C4" s="253">
        <v>430937888</v>
      </c>
      <c r="D4" s="254"/>
      <c r="E4" s="254"/>
      <c r="F4" s="254"/>
      <c r="G4" s="254"/>
      <c r="H4" s="254"/>
      <c r="I4" s="255"/>
      <c r="J4" s="223" t="s">
        <v>185</v>
      </c>
      <c r="K4" s="224"/>
      <c r="L4" s="224"/>
      <c r="M4" s="224"/>
      <c r="N4" s="224"/>
      <c r="O4" s="225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184</v>
      </c>
      <c r="B5" s="263"/>
      <c r="C5" s="256"/>
      <c r="D5" s="257"/>
      <c r="E5" s="257"/>
      <c r="F5" s="257"/>
      <c r="G5" s="257"/>
      <c r="H5" s="257"/>
      <c r="I5" s="258"/>
      <c r="J5" s="226">
        <v>21015</v>
      </c>
      <c r="K5" s="226"/>
      <c r="L5" s="226"/>
      <c r="M5" s="226"/>
      <c r="N5" s="226"/>
      <c r="O5" s="226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206</v>
      </c>
      <c r="D7" s="132"/>
      <c r="E7" s="171" t="s">
        <v>208</v>
      </c>
      <c r="F7" s="133"/>
      <c r="G7" s="233" t="s">
        <v>209</v>
      </c>
      <c r="H7" s="228"/>
      <c r="I7" s="228"/>
      <c r="J7" s="228"/>
      <c r="K7" s="228"/>
      <c r="L7" s="228"/>
      <c r="M7" s="228"/>
      <c r="N7" s="228"/>
      <c r="O7" s="228"/>
      <c r="P7" s="242" t="s">
        <v>72</v>
      </c>
      <c r="Q7" s="243"/>
      <c r="R7" s="165" t="s">
        <v>214</v>
      </c>
      <c r="S7" s="165"/>
      <c r="T7" s="165"/>
      <c r="U7" s="165"/>
      <c r="V7" s="50" t="s">
        <v>73</v>
      </c>
      <c r="W7" s="155" t="s">
        <v>215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216</v>
      </c>
      <c r="AM7" s="83"/>
      <c r="AN7" s="83"/>
      <c r="AO7" s="83"/>
      <c r="AP7" s="83"/>
      <c r="AQ7" s="83"/>
      <c r="AR7" s="83"/>
      <c r="AS7" s="59" t="s">
        <v>75</v>
      </c>
      <c r="AT7" s="77"/>
    </row>
    <row r="8" spans="1:51" ht="18" customHeight="1">
      <c r="A8" s="96"/>
      <c r="B8" s="163"/>
      <c r="C8" s="172" t="s">
        <v>205</v>
      </c>
      <c r="D8" s="135"/>
      <c r="E8" s="173" t="s">
        <v>207</v>
      </c>
      <c r="F8" s="136"/>
      <c r="G8" s="228"/>
      <c r="H8" s="228"/>
      <c r="I8" s="228"/>
      <c r="J8" s="228"/>
      <c r="K8" s="228"/>
      <c r="L8" s="228"/>
      <c r="M8" s="228"/>
      <c r="N8" s="228"/>
      <c r="O8" s="228"/>
      <c r="P8" s="157" t="s">
        <v>219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217</v>
      </c>
      <c r="AL8" s="85"/>
      <c r="AM8" s="85"/>
      <c r="AN8" s="85"/>
      <c r="AO8" s="60" t="s">
        <v>76</v>
      </c>
      <c r="AP8" s="85" t="s">
        <v>218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210</v>
      </c>
      <c r="D9" s="132"/>
      <c r="E9" s="171" t="s">
        <v>211</v>
      </c>
      <c r="F9" s="133"/>
      <c r="G9" s="228">
        <v>23126</v>
      </c>
      <c r="H9" s="228"/>
      <c r="I9" s="228"/>
      <c r="J9" s="228"/>
      <c r="K9" s="228"/>
      <c r="L9" s="228"/>
      <c r="M9" s="228"/>
      <c r="N9" s="228"/>
      <c r="O9" s="228"/>
      <c r="P9" s="242" t="s">
        <v>72</v>
      </c>
      <c r="Q9" s="243"/>
      <c r="R9" s="165" t="s">
        <v>220</v>
      </c>
      <c r="S9" s="165"/>
      <c r="T9" s="165"/>
      <c r="U9" s="165"/>
      <c r="V9" s="50" t="s">
        <v>73</v>
      </c>
      <c r="W9" s="155" t="s">
        <v>221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216</v>
      </c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3"/>
      <c r="C10" s="172" t="s">
        <v>212</v>
      </c>
      <c r="D10" s="135"/>
      <c r="E10" s="173" t="s">
        <v>213</v>
      </c>
      <c r="F10" s="136"/>
      <c r="G10" s="228"/>
      <c r="H10" s="228"/>
      <c r="I10" s="228"/>
      <c r="J10" s="228"/>
      <c r="K10" s="228"/>
      <c r="L10" s="228"/>
      <c r="M10" s="228"/>
      <c r="N10" s="228"/>
      <c r="O10" s="228"/>
      <c r="P10" s="157" t="s">
        <v>222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223</v>
      </c>
      <c r="AL10" s="85"/>
      <c r="AM10" s="85"/>
      <c r="AN10" s="85"/>
      <c r="AO10" s="60" t="s">
        <v>195</v>
      </c>
      <c r="AP10" s="85" t="s">
        <v>224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31"/>
      <c r="D11" s="132"/>
      <c r="E11" s="132"/>
      <c r="F11" s="133"/>
      <c r="G11" s="228"/>
      <c r="H11" s="228"/>
      <c r="I11" s="228"/>
      <c r="J11" s="228"/>
      <c r="K11" s="228"/>
      <c r="L11" s="228"/>
      <c r="M11" s="228"/>
      <c r="N11" s="228"/>
      <c r="O11" s="228"/>
      <c r="P11" s="242" t="s">
        <v>72</v>
      </c>
      <c r="Q11" s="243"/>
      <c r="R11" s="165"/>
      <c r="S11" s="165"/>
      <c r="T11" s="165"/>
      <c r="U11" s="165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3"/>
      <c r="C12" s="134"/>
      <c r="D12" s="135"/>
      <c r="E12" s="135"/>
      <c r="F12" s="136"/>
      <c r="G12" s="228"/>
      <c r="H12" s="228"/>
      <c r="I12" s="228"/>
      <c r="J12" s="228"/>
      <c r="K12" s="228"/>
      <c r="L12" s="228"/>
      <c r="M12" s="228"/>
      <c r="N12" s="228"/>
      <c r="O12" s="228"/>
      <c r="P12" s="157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31"/>
      <c r="H14" s="231"/>
      <c r="I14" s="231"/>
      <c r="J14" s="231"/>
      <c r="K14" s="231"/>
      <c r="L14" s="231"/>
      <c r="M14" s="231"/>
      <c r="N14" s="231"/>
      <c r="O14" s="231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2" t="s">
        <v>166</v>
      </c>
      <c r="B15" s="163"/>
      <c r="C15" s="170" t="s">
        <v>225</v>
      </c>
      <c r="D15" s="132"/>
      <c r="E15" s="171" t="s">
        <v>226</v>
      </c>
      <c r="F15" s="133"/>
      <c r="G15" s="231"/>
      <c r="H15" s="231"/>
      <c r="I15" s="231"/>
      <c r="J15" s="231"/>
      <c r="K15" s="231"/>
      <c r="L15" s="231"/>
      <c r="M15" s="231"/>
      <c r="N15" s="231"/>
      <c r="O15" s="231"/>
      <c r="P15" s="242" t="s">
        <v>72</v>
      </c>
      <c r="Q15" s="243"/>
      <c r="R15" s="165" t="s">
        <v>214</v>
      </c>
      <c r="S15" s="165"/>
      <c r="T15" s="165"/>
      <c r="U15" s="165"/>
      <c r="V15" s="49" t="s">
        <v>73</v>
      </c>
      <c r="W15" s="155" t="s">
        <v>229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231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72" t="s">
        <v>227</v>
      </c>
      <c r="D16" s="135"/>
      <c r="E16" s="173" t="s">
        <v>228</v>
      </c>
      <c r="F16" s="136"/>
      <c r="G16" s="231"/>
      <c r="H16" s="231"/>
      <c r="I16" s="231"/>
      <c r="J16" s="231"/>
      <c r="K16" s="231"/>
      <c r="L16" s="231"/>
      <c r="M16" s="231"/>
      <c r="N16" s="231"/>
      <c r="O16" s="231"/>
      <c r="P16" s="157" t="s">
        <v>230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232</v>
      </c>
      <c r="AL16" s="85"/>
      <c r="AM16" s="85"/>
      <c r="AN16" s="85"/>
      <c r="AO16" s="60" t="s">
        <v>195</v>
      </c>
      <c r="AP16" s="85" t="s">
        <v>233</v>
      </c>
      <c r="AQ16" s="85"/>
      <c r="AR16" s="85"/>
      <c r="AS16" s="86"/>
      <c r="AT16" s="78"/>
    </row>
    <row r="17" spans="1:46">
      <c r="A17" s="96" t="s">
        <v>6</v>
      </c>
      <c r="B17" s="163"/>
      <c r="C17" s="216" t="str">
        <f>IF(P16="","",P16)</f>
        <v>船橋市丸山4-1-2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6" t="str">
        <f>IF(AL15="","",AL15&amp;"-"&amp;AK16&amp;"-"&amp;AP16)</f>
        <v>047-439-1700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4" t="s">
        <v>234</v>
      </c>
      <c r="D21" s="234"/>
      <c r="E21" s="234">
        <v>4068</v>
      </c>
      <c r="F21" s="234"/>
      <c r="G21" s="234">
        <v>9156</v>
      </c>
      <c r="H21" s="23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9"/>
      <c r="C22" s="245"/>
      <c r="D22" s="235"/>
      <c r="E22" s="235"/>
      <c r="F22" s="235"/>
      <c r="G22" s="235"/>
      <c r="H22" s="23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1" t="s">
        <v>154</v>
      </c>
      <c r="C23" s="217" t="s">
        <v>173</v>
      </c>
      <c r="D23" s="218"/>
      <c r="E23" s="219" t="s">
        <v>174</v>
      </c>
      <c r="F23" s="220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3"/>
      <c r="C24" s="206" t="s">
        <v>171</v>
      </c>
      <c r="D24" s="207"/>
      <c r="E24" s="208" t="s">
        <v>172</v>
      </c>
      <c r="F24" s="209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2" t="s">
        <v>235</v>
      </c>
      <c r="C25" s="170" t="s">
        <v>239</v>
      </c>
      <c r="D25" s="132"/>
      <c r="E25" s="171" t="s">
        <v>240</v>
      </c>
      <c r="F25" s="133"/>
      <c r="G25" s="119">
        <v>6</v>
      </c>
      <c r="H25" s="120"/>
      <c r="I25" s="221" t="s">
        <v>236</v>
      </c>
      <c r="J25" s="123"/>
      <c r="K25" s="123"/>
      <c r="L25" s="120"/>
      <c r="M25" s="119">
        <v>513551039</v>
      </c>
      <c r="N25" s="123"/>
      <c r="O25" s="120"/>
      <c r="P25" s="119">
        <v>162</v>
      </c>
      <c r="Q25" s="123"/>
      <c r="R25" s="123"/>
      <c r="S25" s="123"/>
      <c r="T25" s="125"/>
      <c r="U25" s="1"/>
      <c r="V25" s="1"/>
      <c r="W25" s="1"/>
      <c r="X25" s="1"/>
      <c r="Y25" s="236">
        <v>10</v>
      </c>
      <c r="Z25" s="237"/>
      <c r="AA25" s="237"/>
      <c r="AB25" s="237"/>
      <c r="AC25" s="237"/>
      <c r="AD25" s="237"/>
      <c r="AE25" s="237"/>
      <c r="AF25" s="237"/>
      <c r="AG25" s="23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242</v>
      </c>
      <c r="D26" s="135"/>
      <c r="E26" s="173" t="s">
        <v>241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9"/>
      <c r="Z26" s="240"/>
      <c r="AA26" s="240"/>
      <c r="AB26" s="240"/>
      <c r="AC26" s="240"/>
      <c r="AD26" s="240"/>
      <c r="AE26" s="240"/>
      <c r="AF26" s="240"/>
      <c r="AG26" s="2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243</v>
      </c>
      <c r="D27" s="132"/>
      <c r="E27" s="171" t="s">
        <v>244</v>
      </c>
      <c r="F27" s="133"/>
      <c r="G27" s="119">
        <v>6</v>
      </c>
      <c r="H27" s="120"/>
      <c r="I27" s="221" t="s">
        <v>236</v>
      </c>
      <c r="J27" s="123"/>
      <c r="K27" s="123"/>
      <c r="L27" s="120"/>
      <c r="M27" s="119">
        <v>512439298</v>
      </c>
      <c r="N27" s="123"/>
      <c r="O27" s="120"/>
      <c r="P27" s="119">
        <v>145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227</v>
      </c>
      <c r="D28" s="135"/>
      <c r="E28" s="173" t="s">
        <v>245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246</v>
      </c>
      <c r="D29" s="132"/>
      <c r="E29" s="171" t="s">
        <v>247</v>
      </c>
      <c r="F29" s="133"/>
      <c r="G29" s="119">
        <v>6</v>
      </c>
      <c r="H29" s="120"/>
      <c r="I29" s="221" t="s">
        <v>237</v>
      </c>
      <c r="J29" s="123"/>
      <c r="K29" s="123"/>
      <c r="L29" s="120"/>
      <c r="M29" s="119">
        <v>516909645</v>
      </c>
      <c r="N29" s="123"/>
      <c r="O29" s="120"/>
      <c r="P29" s="119">
        <v>142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249</v>
      </c>
      <c r="D30" s="135"/>
      <c r="E30" s="173" t="s">
        <v>248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250</v>
      </c>
      <c r="D31" s="132"/>
      <c r="E31" s="171" t="s">
        <v>251</v>
      </c>
      <c r="F31" s="133"/>
      <c r="G31" s="119">
        <v>5</v>
      </c>
      <c r="H31" s="120"/>
      <c r="I31" s="221" t="s">
        <v>238</v>
      </c>
      <c r="J31" s="123"/>
      <c r="K31" s="123"/>
      <c r="L31" s="120"/>
      <c r="M31" s="119">
        <v>513496047</v>
      </c>
      <c r="N31" s="123"/>
      <c r="O31" s="120"/>
      <c r="P31" s="119">
        <v>147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253</v>
      </c>
      <c r="D32" s="135"/>
      <c r="E32" s="173" t="s">
        <v>252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254</v>
      </c>
      <c r="D33" s="132"/>
      <c r="E33" s="171" t="s">
        <v>255</v>
      </c>
      <c r="F33" s="133"/>
      <c r="G33" s="119">
        <v>4</v>
      </c>
      <c r="H33" s="120"/>
      <c r="I33" s="221" t="s">
        <v>236</v>
      </c>
      <c r="J33" s="123"/>
      <c r="K33" s="123"/>
      <c r="L33" s="120"/>
      <c r="M33" s="119">
        <v>514312233</v>
      </c>
      <c r="N33" s="123"/>
      <c r="O33" s="120"/>
      <c r="P33" s="119">
        <v>139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257</v>
      </c>
      <c r="D34" s="135"/>
      <c r="E34" s="173" t="s">
        <v>256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258</v>
      </c>
      <c r="D35" s="132"/>
      <c r="E35" s="171" t="s">
        <v>259</v>
      </c>
      <c r="F35" s="133"/>
      <c r="G35" s="119">
        <v>4</v>
      </c>
      <c r="H35" s="120"/>
      <c r="I35" s="221" t="s">
        <v>236</v>
      </c>
      <c r="J35" s="123"/>
      <c r="K35" s="123"/>
      <c r="L35" s="120"/>
      <c r="M35" s="119">
        <v>514312246</v>
      </c>
      <c r="N35" s="123"/>
      <c r="O35" s="120"/>
      <c r="P35" s="119">
        <v>153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261</v>
      </c>
      <c r="D36" s="135"/>
      <c r="E36" s="173" t="s">
        <v>260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262</v>
      </c>
      <c r="D37" s="132"/>
      <c r="E37" s="171" t="s">
        <v>263</v>
      </c>
      <c r="F37" s="133"/>
      <c r="G37" s="119">
        <v>4</v>
      </c>
      <c r="H37" s="120"/>
      <c r="I37" s="221" t="s">
        <v>236</v>
      </c>
      <c r="J37" s="123"/>
      <c r="K37" s="123"/>
      <c r="L37" s="120"/>
      <c r="M37" s="119">
        <v>515879690</v>
      </c>
      <c r="N37" s="123"/>
      <c r="O37" s="120"/>
      <c r="P37" s="119">
        <v>137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265</v>
      </c>
      <c r="D38" s="135"/>
      <c r="E38" s="173" t="s">
        <v>264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266</v>
      </c>
      <c r="D39" s="132"/>
      <c r="E39" s="171" t="s">
        <v>267</v>
      </c>
      <c r="F39" s="133"/>
      <c r="G39" s="119">
        <v>4</v>
      </c>
      <c r="H39" s="120"/>
      <c r="I39" s="221" t="s">
        <v>236</v>
      </c>
      <c r="J39" s="123"/>
      <c r="K39" s="123"/>
      <c r="L39" s="120"/>
      <c r="M39" s="119">
        <v>515896820</v>
      </c>
      <c r="N39" s="123"/>
      <c r="O39" s="120"/>
      <c r="P39" s="119">
        <v>141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268</v>
      </c>
      <c r="D40" s="135"/>
      <c r="E40" s="173" t="s">
        <v>269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213"/>
      <c r="D48" s="214"/>
      <c r="E48" s="214"/>
      <c r="F48" s="215"/>
      <c r="G48" s="197"/>
      <c r="H48" s="210"/>
      <c r="I48" s="197"/>
      <c r="J48" s="198"/>
      <c r="K48" s="198"/>
      <c r="L48" s="210"/>
      <c r="M48" s="197"/>
      <c r="N48" s="198"/>
      <c r="O48" s="210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3" t="s">
        <v>270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59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10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丸山VCｶﾞｰﾙｽﾞ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430937888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中林　郁衣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 t="str">
        <f>IF(入力!G7="","",入力!G7)</f>
        <v>021052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佐藤　みどり</v>
      </c>
      <c r="D9" s="267"/>
      <c r="E9" s="267"/>
      <c r="F9" s="267"/>
      <c r="G9" s="273">
        <f>IF(入力!G9="","",入力!G9)</f>
        <v>23126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中村　瞳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船橋市丸山4-1-2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047-439-1700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090－4068－9156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蔦川　詩織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船橋市立丸山小学校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513551039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中村　渚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船橋市立丸山小学校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512439298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生田目　椿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鎌ヶ谷市立南部小学校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516909645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氏家　梨菜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松戸市立稔台小学校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513496047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小塚　若夏</v>
      </c>
      <c r="D33" s="267"/>
      <c r="E33" s="267"/>
      <c r="F33" s="267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船橋市立丸山小学校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514312233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飛鷹　さくら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船橋市立丸山小学校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514312246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堀田　結月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船橋市立丸山小学校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515879690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岡安　歩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船橋市立丸山小学校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515896820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25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9"/>
      <c r="AW1" s="379"/>
      <c r="AX1" s="4" t="s">
        <v>28</v>
      </c>
      <c r="AY1" s="5"/>
      <c r="AZ1" s="379"/>
      <c r="BA1" s="379"/>
      <c r="BB1" s="4" t="s">
        <v>29</v>
      </c>
      <c r="BC1" s="5"/>
      <c r="BD1" s="379"/>
      <c r="BE1" s="37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0" t="s">
        <v>65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380"/>
      <c r="AD5" s="380"/>
      <c r="AE5" s="380"/>
      <c r="AF5" s="380"/>
      <c r="AG5" s="380"/>
      <c r="AH5" s="380"/>
      <c r="AI5" s="380"/>
      <c r="AJ5" s="380"/>
      <c r="AK5" s="380"/>
      <c r="AL5" s="380"/>
      <c r="AM5" s="380"/>
      <c r="AN5" s="380"/>
      <c r="AO5" s="380"/>
      <c r="AP5" s="380"/>
      <c r="AQ5" s="380"/>
      <c r="AR5" s="380"/>
      <c r="AS5" s="380"/>
      <c r="AT5" s="380"/>
      <c r="AU5" s="380"/>
      <c r="AV5" s="380"/>
      <c r="AW5" s="380"/>
      <c r="AX5" s="380"/>
      <c r="AY5" s="380"/>
      <c r="AZ5" s="380"/>
      <c r="BA5" s="380"/>
      <c r="BB5" s="380"/>
      <c r="BC5" s="380"/>
      <c r="BD5" s="380"/>
      <c r="BE5" s="380"/>
      <c r="BF5" s="38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3" t="s">
        <v>32</v>
      </c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6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9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5">
        <v>36</v>
      </c>
      <c r="I12" s="416"/>
      <c r="J12" s="417"/>
      <c r="K12" s="4"/>
    </row>
    <row r="13" spans="1:60" ht="13.5" customHeight="1">
      <c r="F13" s="4" t="s">
        <v>35</v>
      </c>
      <c r="G13" s="4"/>
      <c r="H13" s="418"/>
      <c r="I13" s="419"/>
      <c r="J13" s="4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5"/>
      <c r="I14" s="336"/>
      <c r="J14" s="33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2" t="s">
        <v>37</v>
      </c>
      <c r="D16" s="391"/>
      <c r="E16" s="391"/>
      <c r="F16" s="391"/>
      <c r="G16" s="392"/>
      <c r="H16" s="413" t="s">
        <v>66</v>
      </c>
      <c r="I16" s="414"/>
      <c r="J16" s="414"/>
      <c r="K16" s="391" t="str">
        <f>IF(入力!C2="","",入力!C2)</f>
        <v>ﾏﾙﾔﾏﾌﾞｲｼｰ</v>
      </c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2"/>
      <c r="Y16" s="355" t="s">
        <v>67</v>
      </c>
      <c r="Z16" s="356"/>
      <c r="AA16" s="356"/>
      <c r="AB16" s="356"/>
      <c r="AC16" s="356"/>
      <c r="AD16" s="356"/>
      <c r="AE16" s="356"/>
      <c r="AF16" s="356"/>
      <c r="AG16" s="356"/>
      <c r="AH16" s="356"/>
      <c r="AI16" s="357"/>
      <c r="AJ16" s="382" t="s">
        <v>38</v>
      </c>
      <c r="AK16" s="383"/>
      <c r="AL16" s="383"/>
      <c r="AM16" s="384"/>
      <c r="AN16" s="407" t="str">
        <f>IF(入力!P3="","",入力!P3)</f>
        <v>船橋市</v>
      </c>
      <c r="AO16" s="408"/>
      <c r="AP16" s="408"/>
      <c r="AQ16" s="408"/>
      <c r="AR16" s="408"/>
      <c r="AS16" s="408"/>
      <c r="AT16" s="383" t="s">
        <v>68</v>
      </c>
      <c r="AU16" s="384"/>
      <c r="AV16" s="390" t="s">
        <v>39</v>
      </c>
      <c r="AW16" s="391"/>
      <c r="AX16" s="391"/>
      <c r="AY16" s="392"/>
      <c r="AZ16" s="395" t="str">
        <f>IF(入力!P5="","",入力!P5)</f>
        <v>東武ｱｰﾊﾞﾝﾊﾟｰｸﾗｲﾝ</v>
      </c>
      <c r="BA16" s="396"/>
      <c r="BB16" s="396"/>
      <c r="BC16" s="396"/>
      <c r="BD16" s="396"/>
      <c r="BE16" s="396"/>
      <c r="BF16" s="434" t="s">
        <v>40</v>
      </c>
    </row>
    <row r="17" spans="3:58" ht="4.5" customHeight="1">
      <c r="C17" s="433"/>
      <c r="D17" s="322"/>
      <c r="E17" s="322"/>
      <c r="F17" s="322"/>
      <c r="G17" s="394"/>
      <c r="H17" s="405" t="str">
        <f>IF(入力!C3="","",入力!C3)</f>
        <v>丸山VCｶﾞｰﾙｽﾞ</v>
      </c>
      <c r="I17" s="406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1" t="str">
        <f>IF(入力!J3="","","("&amp;入力!J3&amp;")")</f>
        <v>(女子)</v>
      </c>
      <c r="V17" s="401"/>
      <c r="W17" s="401"/>
      <c r="X17" s="402"/>
      <c r="Y17" s="358">
        <f>IF(入力!C4="","",入力!C4)</f>
        <v>430937888</v>
      </c>
      <c r="Z17" s="359"/>
      <c r="AA17" s="359"/>
      <c r="AB17" s="359"/>
      <c r="AC17" s="359"/>
      <c r="AD17" s="359"/>
      <c r="AE17" s="359"/>
      <c r="AF17" s="359"/>
      <c r="AG17" s="359"/>
      <c r="AH17" s="359"/>
      <c r="AI17" s="360"/>
      <c r="AJ17" s="385"/>
      <c r="AK17" s="386"/>
      <c r="AL17" s="386"/>
      <c r="AM17" s="387"/>
      <c r="AN17" s="409"/>
      <c r="AO17" s="410"/>
      <c r="AP17" s="410"/>
      <c r="AQ17" s="410"/>
      <c r="AR17" s="410"/>
      <c r="AS17" s="410"/>
      <c r="AT17" s="386"/>
      <c r="AU17" s="387"/>
      <c r="AV17" s="393"/>
      <c r="AW17" s="322"/>
      <c r="AX17" s="322"/>
      <c r="AY17" s="394"/>
      <c r="AZ17" s="397"/>
      <c r="BA17" s="398"/>
      <c r="BB17" s="398"/>
      <c r="BC17" s="398"/>
      <c r="BD17" s="398"/>
      <c r="BE17" s="398"/>
      <c r="BF17" s="435"/>
    </row>
    <row r="18" spans="3:58" ht="16.5" customHeight="1">
      <c r="C18" s="373"/>
      <c r="D18" s="323"/>
      <c r="E18" s="323"/>
      <c r="F18" s="323"/>
      <c r="G18" s="374"/>
      <c r="H18" s="348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403"/>
      <c r="V18" s="403"/>
      <c r="W18" s="403"/>
      <c r="X18" s="404"/>
      <c r="Y18" s="361"/>
      <c r="Z18" s="362"/>
      <c r="AA18" s="362"/>
      <c r="AB18" s="362"/>
      <c r="AC18" s="362"/>
      <c r="AD18" s="362"/>
      <c r="AE18" s="362"/>
      <c r="AF18" s="362"/>
      <c r="AG18" s="362"/>
      <c r="AH18" s="362"/>
      <c r="AI18" s="363"/>
      <c r="AJ18" s="388"/>
      <c r="AK18" s="338"/>
      <c r="AL18" s="338"/>
      <c r="AM18" s="389"/>
      <c r="AN18" s="411"/>
      <c r="AO18" s="412"/>
      <c r="AP18" s="412"/>
      <c r="AQ18" s="412"/>
      <c r="AR18" s="412"/>
      <c r="AS18" s="412"/>
      <c r="AT18" s="338"/>
      <c r="AU18" s="389"/>
      <c r="AV18" s="351"/>
      <c r="AW18" s="323"/>
      <c r="AX18" s="323"/>
      <c r="AY18" s="374"/>
      <c r="AZ18" s="399" t="str">
        <f>IF(入力!AE5="","",入力!AE5)</f>
        <v>馬込沢</v>
      </c>
      <c r="BA18" s="400"/>
      <c r="BB18" s="400"/>
      <c r="BC18" s="400"/>
      <c r="BD18" s="400"/>
      <c r="BE18" s="400"/>
      <c r="BF18" s="13" t="s">
        <v>41</v>
      </c>
    </row>
    <row r="19" spans="3:58" ht="15" customHeight="1">
      <c r="C19" s="421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81"/>
    </row>
    <row r="20" spans="3:58" ht="15" customHeight="1">
      <c r="C20" s="365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4" t="str">
        <f>IF(入力!J7="","",入力!J7)</f>
        <v/>
      </c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4"/>
      <c r="AB20" s="364"/>
      <c r="AC20" s="364"/>
      <c r="AD20" s="364" t="str">
        <f>IF(入力!J9="","",入力!J9)</f>
        <v/>
      </c>
      <c r="AE20" s="364"/>
      <c r="AF20" s="364"/>
      <c r="AG20" s="364"/>
      <c r="AH20" s="364"/>
      <c r="AI20" s="364"/>
      <c r="AJ20" s="364"/>
      <c r="AK20" s="364"/>
      <c r="AL20" s="364"/>
      <c r="AM20" s="364"/>
      <c r="AN20" s="364"/>
      <c r="AO20" s="364"/>
      <c r="AP20" s="364"/>
      <c r="AQ20" s="364"/>
      <c r="AR20" s="364"/>
      <c r="AS20" s="364" t="str">
        <f>IF(入力!J11="","",入力!J11)</f>
        <v/>
      </c>
      <c r="AT20" s="364"/>
      <c r="AU20" s="364"/>
      <c r="AV20" s="364"/>
      <c r="AW20" s="364"/>
      <c r="AX20" s="364"/>
      <c r="AY20" s="364"/>
      <c r="AZ20" s="364"/>
      <c r="BA20" s="364"/>
      <c r="BB20" s="364"/>
      <c r="BC20" s="364"/>
      <c r="BD20" s="364"/>
      <c r="BE20" s="364"/>
      <c r="BF20" s="378"/>
    </row>
    <row r="21" spans="3:58" ht="15" customHeight="1">
      <c r="C21" s="365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4" t="str">
        <f>IF(入力!M7="","",入力!M7)</f>
        <v/>
      </c>
      <c r="P21" s="364"/>
      <c r="Q21" s="364"/>
      <c r="R21" s="364"/>
      <c r="S21" s="364"/>
      <c r="T21" s="364"/>
      <c r="U21" s="364"/>
      <c r="V21" s="364"/>
      <c r="W21" s="364"/>
      <c r="X21" s="364"/>
      <c r="Y21" s="364"/>
      <c r="Z21" s="364"/>
      <c r="AA21" s="364"/>
      <c r="AB21" s="364"/>
      <c r="AC21" s="364"/>
      <c r="AD21" s="364" t="str">
        <f>IF(入力!M9="","",入力!M9)</f>
        <v/>
      </c>
      <c r="AE21" s="364"/>
      <c r="AF21" s="364"/>
      <c r="AG21" s="364"/>
      <c r="AH21" s="364"/>
      <c r="AI21" s="364"/>
      <c r="AJ21" s="364"/>
      <c r="AK21" s="364"/>
      <c r="AL21" s="364"/>
      <c r="AM21" s="364"/>
      <c r="AN21" s="364"/>
      <c r="AO21" s="364"/>
      <c r="AP21" s="364"/>
      <c r="AQ21" s="364"/>
      <c r="AR21" s="364"/>
      <c r="AS21" s="364" t="str">
        <f>IF(入力!M11="","",入力!M11)</f>
        <v/>
      </c>
      <c r="AT21" s="364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64"/>
      <c r="BF21" s="378"/>
    </row>
    <row r="22" spans="3:58" ht="12" customHeight="1">
      <c r="C22" s="370" t="s">
        <v>71</v>
      </c>
      <c r="D22" s="371"/>
      <c r="E22" s="371"/>
      <c r="F22" s="371"/>
      <c r="G22" s="372"/>
      <c r="H22" s="367" t="str">
        <f>IF(入力!C7="","",入力!C7&amp;"　"&amp;入力!E7)</f>
        <v>ﾅｶﾊﾞﾔｼ　ｲｸｴ</v>
      </c>
      <c r="I22" s="327"/>
      <c r="J22" s="327"/>
      <c r="K22" s="327"/>
      <c r="L22" s="327"/>
      <c r="M22" s="327"/>
      <c r="N22" s="327"/>
      <c r="O22" s="327"/>
      <c r="P22" s="327"/>
      <c r="Q22" s="340"/>
      <c r="R22" s="328" t="s">
        <v>45</v>
      </c>
      <c r="S22" s="327"/>
      <c r="T22" s="341" t="str">
        <f>IF(入力!AT7="","",入力!AT7)</f>
        <v/>
      </c>
      <c r="U22" s="342"/>
      <c r="V22" s="343"/>
      <c r="W22" s="328" t="s">
        <v>46</v>
      </c>
      <c r="X22" s="328"/>
      <c r="Y22" s="328"/>
      <c r="Z22" s="14" t="s">
        <v>72</v>
      </c>
      <c r="AA22" s="15"/>
      <c r="AB22" s="327" t="str">
        <f>IF(入力!R7="","",入力!R7)</f>
        <v>273</v>
      </c>
      <c r="AC22" s="327"/>
      <c r="AD22" s="327"/>
      <c r="AE22" s="327"/>
      <c r="AF22" s="16" t="s">
        <v>73</v>
      </c>
      <c r="AG22" s="327" t="str">
        <f>IF(入力!W7="","",入力!W7)</f>
        <v>0021</v>
      </c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40"/>
      <c r="AU22" s="328" t="s">
        <v>47</v>
      </c>
      <c r="AV22" s="327"/>
      <c r="AW22" s="327"/>
      <c r="AX22" s="17" t="s">
        <v>74</v>
      </c>
      <c r="AY22" s="327" t="str">
        <f>IF(入力!AL7="","",入力!AL7)</f>
        <v>090</v>
      </c>
      <c r="AZ22" s="327"/>
      <c r="BA22" s="327"/>
      <c r="BB22" s="327"/>
      <c r="BC22" s="327"/>
      <c r="BD22" s="327"/>
      <c r="BE22" s="327"/>
      <c r="BF22" s="18" t="s">
        <v>75</v>
      </c>
    </row>
    <row r="23" spans="3:58" ht="19.5" customHeight="1">
      <c r="C23" s="373" t="s">
        <v>48</v>
      </c>
      <c r="D23" s="323"/>
      <c r="E23" s="323"/>
      <c r="F23" s="323"/>
      <c r="G23" s="374"/>
      <c r="H23" s="335" t="str">
        <f>IF(入力!C8="","",入力!C8&amp;"　"&amp;入力!E8)</f>
        <v>中林　郁衣</v>
      </c>
      <c r="I23" s="336"/>
      <c r="J23" s="336"/>
      <c r="K23" s="336"/>
      <c r="L23" s="336"/>
      <c r="M23" s="336"/>
      <c r="N23" s="336"/>
      <c r="O23" s="336"/>
      <c r="P23" s="336"/>
      <c r="Q23" s="337"/>
      <c r="R23" s="323"/>
      <c r="S23" s="323"/>
      <c r="T23" s="375"/>
      <c r="U23" s="376"/>
      <c r="V23" s="377"/>
      <c r="W23" s="338"/>
      <c r="X23" s="338"/>
      <c r="Y23" s="338"/>
      <c r="Z23" s="348" t="str">
        <f>IF(入力!P8="","",入力!P8)</f>
        <v>船橋市海神3-20-14A205</v>
      </c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50"/>
      <c r="AU23" s="323"/>
      <c r="AV23" s="323"/>
      <c r="AW23" s="323"/>
      <c r="AX23" s="351" t="str">
        <f>IF(入力!AK8="","",入力!AK8)</f>
        <v>5190</v>
      </c>
      <c r="AY23" s="323"/>
      <c r="AZ23" s="323"/>
      <c r="BA23" s="323"/>
      <c r="BB23" s="19" t="s">
        <v>76</v>
      </c>
      <c r="BC23" s="323" t="str">
        <f>IF(入力!AP8="","",入力!AP8)</f>
        <v>0363</v>
      </c>
      <c r="BD23" s="323"/>
      <c r="BE23" s="323"/>
      <c r="BF23" s="347"/>
    </row>
    <row r="24" spans="3:58" ht="12" customHeight="1">
      <c r="C24" s="370" t="s">
        <v>77</v>
      </c>
      <c r="D24" s="371"/>
      <c r="E24" s="371"/>
      <c r="F24" s="371"/>
      <c r="G24" s="372"/>
      <c r="H24" s="367" t="str">
        <f>IF(入力!C9="","",入力!C9&amp;"　"&amp;入力!E9)</f>
        <v>ｻﾄｳ　ﾐﾄﾞﾘ</v>
      </c>
      <c r="I24" s="327"/>
      <c r="J24" s="327"/>
      <c r="K24" s="327"/>
      <c r="L24" s="327"/>
      <c r="M24" s="327"/>
      <c r="N24" s="327"/>
      <c r="O24" s="327"/>
      <c r="P24" s="327"/>
      <c r="Q24" s="340"/>
      <c r="R24" s="328" t="s">
        <v>45</v>
      </c>
      <c r="S24" s="327"/>
      <c r="T24" s="341" t="str">
        <f>IF(入力!AT9="","",入力!AT9)</f>
        <v/>
      </c>
      <c r="U24" s="342"/>
      <c r="V24" s="343"/>
      <c r="W24" s="328" t="s">
        <v>46</v>
      </c>
      <c r="X24" s="328"/>
      <c r="Y24" s="328"/>
      <c r="Z24" s="14" t="s">
        <v>72</v>
      </c>
      <c r="AA24" s="15"/>
      <c r="AB24" s="327" t="str">
        <f>IF(入力!R9="","",入力!R9)</f>
        <v>270</v>
      </c>
      <c r="AC24" s="327"/>
      <c r="AD24" s="327"/>
      <c r="AE24" s="327"/>
      <c r="AF24" s="16" t="s">
        <v>73</v>
      </c>
      <c r="AG24" s="327" t="str">
        <f>IF(入力!W9="","",入力!W9)</f>
        <v>2231</v>
      </c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40"/>
      <c r="AU24" s="328" t="s">
        <v>47</v>
      </c>
      <c r="AV24" s="327"/>
      <c r="AW24" s="327"/>
      <c r="AX24" s="17" t="s">
        <v>74</v>
      </c>
      <c r="AY24" s="327" t="str">
        <f>IF(入力!AL9="","",入力!AL9)</f>
        <v>090</v>
      </c>
      <c r="AZ24" s="327"/>
      <c r="BA24" s="327"/>
      <c r="BB24" s="327"/>
      <c r="BC24" s="327"/>
      <c r="BD24" s="327"/>
      <c r="BE24" s="327"/>
      <c r="BF24" s="18" t="s">
        <v>75</v>
      </c>
    </row>
    <row r="25" spans="3:58" ht="19.5" customHeight="1">
      <c r="C25" s="373" t="s">
        <v>78</v>
      </c>
      <c r="D25" s="323"/>
      <c r="E25" s="323"/>
      <c r="F25" s="323"/>
      <c r="G25" s="374"/>
      <c r="H25" s="335" t="str">
        <f>IF(入力!C10="","",入力!C10&amp;"　"&amp;入力!E10)</f>
        <v>佐藤　みどり</v>
      </c>
      <c r="I25" s="336"/>
      <c r="J25" s="336"/>
      <c r="K25" s="336"/>
      <c r="L25" s="336"/>
      <c r="M25" s="336"/>
      <c r="N25" s="336"/>
      <c r="O25" s="336"/>
      <c r="P25" s="336"/>
      <c r="Q25" s="337"/>
      <c r="R25" s="323"/>
      <c r="S25" s="323"/>
      <c r="T25" s="375"/>
      <c r="U25" s="376"/>
      <c r="V25" s="377"/>
      <c r="W25" s="338"/>
      <c r="X25" s="338"/>
      <c r="Y25" s="338"/>
      <c r="Z25" s="348" t="str">
        <f>IF(入力!P10="","",入力!P10)</f>
        <v>松戸市稔台7-8-22-604</v>
      </c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50"/>
      <c r="AU25" s="323"/>
      <c r="AV25" s="323"/>
      <c r="AW25" s="323"/>
      <c r="AX25" s="351" t="str">
        <f>IF(入力!AK10="","",入力!AK10)</f>
        <v>5521</v>
      </c>
      <c r="AY25" s="323"/>
      <c r="AZ25" s="323"/>
      <c r="BA25" s="323"/>
      <c r="BB25" s="19" t="s">
        <v>76</v>
      </c>
      <c r="BC25" s="323" t="str">
        <f>IF(入力!AP10="","",入力!AP10)</f>
        <v>8749</v>
      </c>
      <c r="BD25" s="323"/>
      <c r="BE25" s="323"/>
      <c r="BF25" s="347"/>
    </row>
    <row r="26" spans="3:58" ht="12" customHeight="1">
      <c r="C26" s="370" t="s">
        <v>71</v>
      </c>
      <c r="D26" s="371"/>
      <c r="E26" s="371"/>
      <c r="F26" s="371"/>
      <c r="G26" s="372"/>
      <c r="H26" s="367" t="str">
        <f>IF(入力!C11="","",入力!C11&amp;"　"&amp;入力!E11)</f>
        <v/>
      </c>
      <c r="I26" s="327"/>
      <c r="J26" s="327"/>
      <c r="K26" s="327"/>
      <c r="L26" s="327"/>
      <c r="M26" s="327"/>
      <c r="N26" s="327"/>
      <c r="O26" s="327"/>
      <c r="P26" s="327"/>
      <c r="Q26" s="340"/>
      <c r="R26" s="328" t="s">
        <v>45</v>
      </c>
      <c r="S26" s="327"/>
      <c r="T26" s="341" t="str">
        <f>IF(入力!AT11="","",入力!AT11)</f>
        <v/>
      </c>
      <c r="U26" s="342"/>
      <c r="V26" s="343"/>
      <c r="W26" s="328" t="s">
        <v>46</v>
      </c>
      <c r="X26" s="328"/>
      <c r="Y26" s="328"/>
      <c r="Z26" s="14" t="s">
        <v>72</v>
      </c>
      <c r="AA26" s="15"/>
      <c r="AB26" s="327" t="str">
        <f>IF(入力!R11="","",入力!R11)</f>
        <v/>
      </c>
      <c r="AC26" s="327"/>
      <c r="AD26" s="327"/>
      <c r="AE26" s="327"/>
      <c r="AF26" s="16" t="s">
        <v>73</v>
      </c>
      <c r="AG26" s="327" t="str">
        <f>IF(入力!W11="","",入力!W11)</f>
        <v/>
      </c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40"/>
      <c r="AU26" s="328" t="s">
        <v>47</v>
      </c>
      <c r="AV26" s="327"/>
      <c r="AW26" s="327"/>
      <c r="AX26" s="17" t="s">
        <v>74</v>
      </c>
      <c r="AY26" s="327" t="str">
        <f>IF(入力!AL11="","",入力!AL11)</f>
        <v/>
      </c>
      <c r="AZ26" s="327"/>
      <c r="BA26" s="327"/>
      <c r="BB26" s="327"/>
      <c r="BC26" s="327"/>
      <c r="BD26" s="327"/>
      <c r="BE26" s="327"/>
      <c r="BF26" s="18" t="s">
        <v>75</v>
      </c>
    </row>
    <row r="27" spans="3:58" ht="19.5" customHeight="1">
      <c r="C27" s="373" t="s">
        <v>79</v>
      </c>
      <c r="D27" s="323"/>
      <c r="E27" s="323"/>
      <c r="F27" s="323"/>
      <c r="G27" s="374"/>
      <c r="H27" s="335" t="str">
        <f>IF(入力!C12="","",入力!C12&amp;"　"&amp;入力!E12)</f>
        <v/>
      </c>
      <c r="I27" s="336"/>
      <c r="J27" s="336"/>
      <c r="K27" s="336"/>
      <c r="L27" s="336"/>
      <c r="M27" s="336"/>
      <c r="N27" s="336"/>
      <c r="O27" s="336"/>
      <c r="P27" s="336"/>
      <c r="Q27" s="337"/>
      <c r="R27" s="323"/>
      <c r="S27" s="323"/>
      <c r="T27" s="375"/>
      <c r="U27" s="376"/>
      <c r="V27" s="377"/>
      <c r="W27" s="338"/>
      <c r="X27" s="338"/>
      <c r="Y27" s="338"/>
      <c r="Z27" s="348" t="str">
        <f>IF(入力!P12="","",入力!P12)</f>
        <v/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50"/>
      <c r="AU27" s="323"/>
      <c r="AV27" s="323"/>
      <c r="AW27" s="323"/>
      <c r="AX27" s="351" t="str">
        <f>IF(入力!AK12="","",入力!AK12)</f>
        <v/>
      </c>
      <c r="AY27" s="323"/>
      <c r="AZ27" s="323"/>
      <c r="BA27" s="323"/>
      <c r="BB27" s="19" t="s">
        <v>76</v>
      </c>
      <c r="BC27" s="323" t="str">
        <f>IF(入力!AP12="","",入力!AP12)</f>
        <v/>
      </c>
      <c r="BD27" s="323"/>
      <c r="BE27" s="323"/>
      <c r="BF27" s="347"/>
    </row>
    <row r="28" spans="3:58" ht="12" customHeight="1">
      <c r="C28" s="370" t="s">
        <v>71</v>
      </c>
      <c r="D28" s="371"/>
      <c r="E28" s="371"/>
      <c r="F28" s="371"/>
      <c r="G28" s="372"/>
      <c r="H28" s="367" t="str">
        <f>IF(入力!C15="","",入力!C15&amp;"　"&amp;入力!E15)</f>
        <v>ﾅｶﾑﾗ　ﾋﾄﾐ</v>
      </c>
      <c r="I28" s="327"/>
      <c r="J28" s="327"/>
      <c r="K28" s="327"/>
      <c r="L28" s="327"/>
      <c r="M28" s="327"/>
      <c r="N28" s="327"/>
      <c r="O28" s="327"/>
      <c r="P28" s="327"/>
      <c r="Q28" s="340"/>
      <c r="R28" s="328" t="s">
        <v>45</v>
      </c>
      <c r="S28" s="327"/>
      <c r="T28" s="341" t="str">
        <f>IF(入力!AT15="","",入力!AT15)</f>
        <v/>
      </c>
      <c r="U28" s="342"/>
      <c r="V28" s="343"/>
      <c r="W28" s="328" t="s">
        <v>46</v>
      </c>
      <c r="X28" s="328"/>
      <c r="Y28" s="328"/>
      <c r="Z28" s="14" t="s">
        <v>72</v>
      </c>
      <c r="AA28" s="15"/>
      <c r="AB28" s="327" t="str">
        <f>IF(入力!R15="","",入力!R15)</f>
        <v>273</v>
      </c>
      <c r="AC28" s="327"/>
      <c r="AD28" s="327"/>
      <c r="AE28" s="327"/>
      <c r="AF28" s="16" t="s">
        <v>73</v>
      </c>
      <c r="AG28" s="327" t="str">
        <f>IF(入力!W15="","",入力!W15)</f>
        <v>0048</v>
      </c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40"/>
      <c r="AU28" s="328" t="s">
        <v>47</v>
      </c>
      <c r="AV28" s="327"/>
      <c r="AW28" s="327"/>
      <c r="AX28" s="17" t="s">
        <v>74</v>
      </c>
      <c r="AY28" s="327" t="str">
        <f>IF(入力!AL15="","",入力!AL15)</f>
        <v>047</v>
      </c>
      <c r="AZ28" s="327"/>
      <c r="BA28" s="327"/>
      <c r="BB28" s="327"/>
      <c r="BC28" s="327"/>
      <c r="BD28" s="327"/>
      <c r="BE28" s="327"/>
      <c r="BF28" s="18" t="s">
        <v>75</v>
      </c>
    </row>
    <row r="29" spans="3:58" ht="19.5" customHeight="1" thickBot="1">
      <c r="C29" s="368" t="s">
        <v>49</v>
      </c>
      <c r="D29" s="329"/>
      <c r="E29" s="329"/>
      <c r="F29" s="329"/>
      <c r="G29" s="369"/>
      <c r="H29" s="352" t="str">
        <f>IF(入力!C16="","",入力!C16&amp;"　"&amp;入力!E16)</f>
        <v>中村　瞳</v>
      </c>
      <c r="I29" s="353"/>
      <c r="J29" s="353"/>
      <c r="K29" s="353"/>
      <c r="L29" s="353"/>
      <c r="M29" s="353"/>
      <c r="N29" s="353"/>
      <c r="O29" s="353"/>
      <c r="P29" s="353"/>
      <c r="Q29" s="354"/>
      <c r="R29" s="329"/>
      <c r="S29" s="329"/>
      <c r="T29" s="344"/>
      <c r="U29" s="345"/>
      <c r="V29" s="346"/>
      <c r="W29" s="339"/>
      <c r="X29" s="339"/>
      <c r="Y29" s="339"/>
      <c r="Z29" s="330" t="str">
        <f>IF(入力!P16="","",入力!P16)</f>
        <v>船橋市丸山4-1-2</v>
      </c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2"/>
      <c r="AU29" s="329"/>
      <c r="AV29" s="329"/>
      <c r="AW29" s="329"/>
      <c r="AX29" s="333" t="str">
        <f>IF(入力!AK16="","",入力!AK16)</f>
        <v>439</v>
      </c>
      <c r="AY29" s="329"/>
      <c r="AZ29" s="329"/>
      <c r="BA29" s="329"/>
      <c r="BB29" s="73" t="s">
        <v>76</v>
      </c>
      <c r="BC29" s="329" t="str">
        <f>IF(入力!AP16="","",入力!AP16)</f>
        <v>1700</v>
      </c>
      <c r="BD29" s="329"/>
      <c r="BE29" s="329"/>
      <c r="BF29" s="33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26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ﾂﾀｶﾞﾜ　ｼｵﾘ
蔦川　詩織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6</v>
      </c>
      <c r="R34" s="296"/>
      <c r="S34" s="297"/>
      <c r="T34" s="301" t="str">
        <f>IF(入力!I25="","",入力!I25)</f>
        <v>船橋市立丸山小学校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513551039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162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ﾅｶﾑﾗ　ﾅｷﾞｻ
中村　渚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6</v>
      </c>
      <c r="R36" s="296"/>
      <c r="S36" s="297"/>
      <c r="T36" s="301" t="str">
        <f>IF(入力!I27="","",入力!I27)</f>
        <v>船橋市立丸山小学校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512439298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145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ﾅﾏﾀﾒ　ﾂﾊﾞｷ
生田目　椿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6</v>
      </c>
      <c r="R38" s="296"/>
      <c r="S38" s="297"/>
      <c r="T38" s="301" t="str">
        <f>IF(入力!I29="","",入力!I29)</f>
        <v>鎌ヶ谷市立南部小学校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516909645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142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ｳｼﾞｲｴ　ﾘﾅ
氏家　梨菜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5</v>
      </c>
      <c r="R40" s="296"/>
      <c r="S40" s="297"/>
      <c r="T40" s="301" t="str">
        <f>IF(入力!I31="","",入力!I31)</f>
        <v>松戸市立稔台小学校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513496047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147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ｺﾂﾞｶ　ﾜｶﾅ
小塚　若夏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4</v>
      </c>
      <c r="R42" s="296"/>
      <c r="S42" s="297"/>
      <c r="T42" s="301" t="str">
        <f>IF(入力!I33="","",入力!I33)</f>
        <v>船橋市立丸山小学校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514312233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139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ﾋﾀｶ　ｻｸﾗ
飛鷹　さくら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4</v>
      </c>
      <c r="R44" s="296"/>
      <c r="S44" s="297"/>
      <c r="T44" s="301" t="str">
        <f>IF(入力!I35="","",入力!I35)</f>
        <v>船橋市立丸山小学校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514312246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153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ﾎｯﾀ　ﾕﾂﾞｷ
堀田　結月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4</v>
      </c>
      <c r="R46" s="296"/>
      <c r="S46" s="297"/>
      <c r="T46" s="301" t="str">
        <f>IF(入力!I37="","",入力!I37)</f>
        <v>船橋市立丸山小学校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515879690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137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ｵｶﾔｽ　ｱﾕﾐ
岡安　歩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4</v>
      </c>
      <c r="R48" s="296"/>
      <c r="S48" s="297"/>
      <c r="T48" s="301" t="str">
        <f>IF(入力!I39="","",入力!I39)</f>
        <v>船橋市立丸山小学校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515896820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141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 t="str">
        <f>IF(入力!B41="","",入力!B41)</f>
        <v/>
      </c>
      <c r="D50" s="284"/>
      <c r="E50" s="285"/>
      <c r="F50" s="289" t="str">
        <f>IF(入力!C42="","",入力!C41&amp;"　"&amp;入力!E41&amp;"
"&amp;入力!C42&amp;"　"&amp;入力!E42)</f>
        <v/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 t="str">
        <f>IF(入力!G41="","",入力!G41)</f>
        <v/>
      </c>
      <c r="R50" s="296"/>
      <c r="S50" s="297"/>
      <c r="T50" s="301" t="str">
        <f>IF(入力!I41="","",入力!I41)</f>
        <v/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 t="str">
        <f>IF(入力!M41="","",入力!M41)</f>
        <v/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 t="str">
        <f>IF(入力!P41="","",入力!P41)</f>
        <v/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 t="str">
        <f>IF(入力!B43="","",入力!B43)</f>
        <v/>
      </c>
      <c r="D52" s="284"/>
      <c r="E52" s="285"/>
      <c r="F52" s="289" t="str">
        <f>IF(入力!C44="","",入力!C43&amp;"　"&amp;入力!E43&amp;"
"&amp;入力!C44&amp;"　"&amp;入力!E44)</f>
        <v/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 t="str">
        <f>IF(入力!G43="","",入力!G43)</f>
        <v/>
      </c>
      <c r="R52" s="296"/>
      <c r="S52" s="297"/>
      <c r="T52" s="301" t="str">
        <f>IF(入力!I43="","",入力!I43)</f>
        <v/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 t="str">
        <f>IF(入力!M43="","",入力!M43)</f>
        <v/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 t="str">
        <f>IF(入力!P43="","",入力!P43)</f>
        <v/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 t="str">
        <f>IF(入力!B45="","",入力!B45)</f>
        <v/>
      </c>
      <c r="D54" s="284"/>
      <c r="E54" s="285"/>
      <c r="F54" s="289" t="str">
        <f>IF(入力!C46="","",入力!C45&amp;"　"&amp;入力!E45&amp;"
"&amp;入力!C46&amp;"　"&amp;入力!E46)</f>
        <v/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 t="str">
        <f>IF(入力!G45="","",入力!G45)</f>
        <v/>
      </c>
      <c r="R54" s="296"/>
      <c r="S54" s="297"/>
      <c r="T54" s="301" t="str">
        <f>IF(入力!I45="","",入力!I45)</f>
        <v/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 t="str">
        <f>IF(入力!M45="","",入力!M45)</f>
        <v/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 t="str">
        <f>IF(入力!P45="","",入力!P45)</f>
        <v/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 t="str">
        <f>IF(入力!B47="","",入力!B47)</f>
        <v/>
      </c>
      <c r="D56" s="284"/>
      <c r="E56" s="285"/>
      <c r="F56" s="289" t="str">
        <f>IF(入力!C48="","",入力!C47&amp;"　"&amp;入力!E47&amp;"
"&amp;入力!C48&amp;"　"&amp;入力!E48)</f>
        <v/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 t="str">
        <f>IF(入力!G47="","",入力!G47)</f>
        <v/>
      </c>
      <c r="R56" s="296"/>
      <c r="S56" s="297"/>
      <c r="T56" s="301" t="str">
        <f>IF(入力!I47="","",入力!I47)</f>
        <v/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 t="str">
        <f>IF(入力!M47="","",入力!M47)</f>
        <v/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 t="str">
        <f>IF(入力!P47="","",入力!P47)</f>
        <v/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丸山VCｶﾞｰﾙｽﾞ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430937888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中林　郁衣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 t="str">
        <f>IF(入力!G7="","",入力!G7)</f>
        <v>021052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佐藤　みどり</v>
      </c>
      <c r="D9" s="267"/>
      <c r="E9" s="267"/>
      <c r="F9" s="267"/>
      <c r="G9" s="273">
        <f>IF(入力!G9="","",入力!G9)</f>
        <v>23126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中村　瞳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船橋市丸山4-1-2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047-439-1700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090－4068－9156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蔦川　詩織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船橋市立丸山小学校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513551039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中村　渚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船橋市立丸山小学校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512439298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生田目　椿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鎌ヶ谷市立南部小学校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516909645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氏家　梨菜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松戸市立稔台小学校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513496047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小塚　若夏</v>
      </c>
      <c r="D33" s="267"/>
      <c r="E33" s="267"/>
      <c r="F33" s="267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船橋市立丸山小学校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514312233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飛鷹　さくら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船橋市立丸山小学校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514312246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堀田　結月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船橋市立丸山小学校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515879690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岡安　歩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船橋市立丸山小学校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515896820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丸山VCｶﾞｰﾙｽﾞ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430937888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中林　郁衣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 t="str">
        <f>IF(入力!G7="","",入力!G7)</f>
        <v>021052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佐藤　みどり</v>
      </c>
      <c r="D9" s="267"/>
      <c r="E9" s="267"/>
      <c r="F9" s="267"/>
      <c r="G9" s="273">
        <f>IF(入力!G9="","",入力!G9)</f>
        <v>23126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中村　瞳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船橋市丸山4-1-2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047-439-1700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090－4068－9156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蔦川　詩織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船橋市立丸山小学校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513551039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中村　渚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船橋市立丸山小学校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512439298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生田目　椿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鎌ヶ谷市立南部小学校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516909645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氏家　梨菜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松戸市立稔台小学校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513496047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小塚　若夏</v>
      </c>
      <c r="D33" s="267"/>
      <c r="E33" s="267"/>
      <c r="F33" s="267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船橋市立丸山小学校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514312233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飛鷹　さくら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船橋市立丸山小学校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514312246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堀田　結月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船橋市立丸山小学校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515879690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岡安　歩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船橋市立丸山小学校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515896820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10</v>
      </c>
      <c r="J5" s="445" t="str">
        <f>IF(入力!A55="","",入力!A55)</f>
        <v>『返事、挨拶、行動、思いやり、感謝』の５つを大切にして、バレーボールに取り組んでいます。まずは県大会一勝！頑張ります！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21015</v>
      </c>
      <c r="B7" s="33" t="str">
        <f>IF(入力!C3="","",入力!C3)</f>
        <v>丸山VCｶﾞｰﾙｽﾞ</v>
      </c>
      <c r="C7" s="33" t="str">
        <f>IF(入力!C2="","",入力!C2)</f>
        <v>ﾏﾙﾔﾏﾌﾞｲｼｰ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東武ｱｰﾊﾞﾝﾊﾟｰｸﾗｲﾝ</v>
      </c>
      <c r="S7" s="33" t="str">
        <f>IF(入力!AE5="","",入力!AE5)</f>
        <v>馬込沢</v>
      </c>
      <c r="T7" s="33"/>
      <c r="U7" s="33">
        <f>IF(入力!C4="","",入力!C4)</f>
        <v>430937888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中林</v>
      </c>
      <c r="D16" s="33" t="str">
        <f>IF(入力!E8="","",入力!E8)</f>
        <v>郁衣</v>
      </c>
      <c r="E16" s="33" t="str">
        <f>IF(入力!C7="","",入力!C7)</f>
        <v>ﾅｶﾊﾞﾔｼ</v>
      </c>
      <c r="F16" s="33" t="str">
        <f>IF(入力!E7="","",入力!E7)</f>
        <v>ｲｸｴ</v>
      </c>
      <c r="G16" s="33" t="str">
        <f>IF(入力!G7="","",入力!G7)</f>
        <v>021052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0021</v>
      </c>
      <c r="T16" s="33" t="str">
        <f>IF(入力!P8="","",入力!P8)</f>
        <v>船橋市海神3-20-14A205</v>
      </c>
      <c r="U16" s="33" t="str">
        <f>IF(入力!AL7="","",入力!AL7)</f>
        <v>090</v>
      </c>
      <c r="V16" s="33" t="str">
        <f>IF(入力!AK8="","",入力!AK8)</f>
        <v>5190</v>
      </c>
      <c r="W16" s="33" t="str">
        <f>IF(入力!AP8="","",入力!AP8)</f>
        <v>0363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佐藤</v>
      </c>
      <c r="D17" s="33" t="str">
        <f>IF(入力!E10="","",入力!E10)</f>
        <v>みどり</v>
      </c>
      <c r="E17" s="33" t="str">
        <f>IF(入力!C9="","",入力!C9)</f>
        <v>ｻﾄｳ</v>
      </c>
      <c r="F17" s="33" t="str">
        <f>IF(入力!E9="","",入力!E9)</f>
        <v>ﾐﾄﾞﾘ</v>
      </c>
      <c r="G17" s="33">
        <f>IF(入力!G9="","",入力!G9)</f>
        <v>23126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2231</v>
      </c>
      <c r="T17" s="33" t="str">
        <f>IF(入力!P10="","",入力!P10)</f>
        <v>松戸市稔台7-8-22-604</v>
      </c>
      <c r="U17" s="33" t="str">
        <f>IF(入力!AL9="","",入力!AL9)</f>
        <v>090</v>
      </c>
      <c r="V17" s="33" t="str">
        <f>IF(入力!AK10="","",入力!AK10)</f>
        <v>5521</v>
      </c>
      <c r="W17" s="33" t="str">
        <f>IF(入力!AP10="","",入力!AP10)</f>
        <v>8749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中村</v>
      </c>
      <c r="D22" s="33" t="str">
        <f>IF(入力!E16="","",入力!E16)</f>
        <v>瞳</v>
      </c>
      <c r="E22" s="33" t="str">
        <f>IF(入力!C15="","",入力!C15)</f>
        <v>ﾅｶﾑﾗ</v>
      </c>
      <c r="F22" s="33" t="str">
        <f>IF(入力!E15="","",入力!E15)</f>
        <v>ﾋﾄﾐ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4068</v>
      </c>
      <c r="P22" s="33">
        <f>IF(入力!G21="","",入力!G21)</f>
        <v>9156</v>
      </c>
      <c r="Q22" s="33"/>
      <c r="R22" s="33" t="str">
        <f>IF(入力!R15="","",入力!R15)</f>
        <v>273</v>
      </c>
      <c r="S22" s="33" t="str">
        <f>IF(入力!W15="","",入力!W15)</f>
        <v>0048</v>
      </c>
      <c r="T22" s="33" t="str">
        <f>IF(入力!P16="","",入力!P16)</f>
        <v>船橋市丸山4-1-2</v>
      </c>
      <c r="U22" s="33" t="str">
        <f>IF(入力!AL15="","",入力!AL15)</f>
        <v>047</v>
      </c>
      <c r="V22" s="33" t="str">
        <f>IF(入力!AK16="","",入力!AK16)</f>
        <v>439</v>
      </c>
      <c r="W22" s="33" t="str">
        <f>IF(入力!AP16="","",入力!AP16)</f>
        <v>1700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蔦川</v>
      </c>
      <c r="D24" s="75" t="str">
        <f>VLOOKUP($B$51,$A$53:$F$352,4)</f>
        <v>詩織</v>
      </c>
      <c r="E24" s="75" t="str">
        <f>VLOOKUP($B$51,$A$53:$F$352,5)</f>
        <v>ﾂﾀｶﾞﾜ</v>
      </c>
      <c r="F24" s="75" t="str">
        <f>VLOOKUP($B$51,$A$53:$F$352,6)</f>
        <v>ｼｵﾘ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蔦川</v>
      </c>
      <c r="D53" s="33" t="str">
        <f>IF(入力!E26="","",入力!E26)</f>
        <v>詩織</v>
      </c>
      <c r="E53" s="33" t="str">
        <f>IF(入力!C25="","",入力!C25)</f>
        <v>ﾂﾀｶﾞﾜ</v>
      </c>
      <c r="F53" s="33" t="str">
        <f>IF(入力!E25="","",入力!E25)</f>
        <v>ｼｵﾘ</v>
      </c>
      <c r="G53" s="33">
        <f>IF(入力!M25="","",入力!M25)</f>
        <v>513551039</v>
      </c>
      <c r="H53" s="33" t="str">
        <f>IF(入力!I25="","",入力!I25)</f>
        <v>船橋市立丸山小学校</v>
      </c>
      <c r="I53" s="33">
        <f>IF(入力!G25="","",入力!G25)</f>
        <v>6</v>
      </c>
      <c r="J53" s="33">
        <f>IF(入力!P25="","",入力!P25)</f>
        <v>162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中村</v>
      </c>
      <c r="D54" s="33" t="str">
        <f>IF(入力!E28="","",入力!E28)</f>
        <v>渚</v>
      </c>
      <c r="E54" s="33" t="str">
        <f>IF(入力!C27="","",入力!C27)</f>
        <v>ﾅｶﾑﾗ</v>
      </c>
      <c r="F54" s="33" t="str">
        <f>IF(入力!E27="","",入力!E27)</f>
        <v>ﾅｷﾞｻ</v>
      </c>
      <c r="G54" s="33">
        <f>IF(入力!M27="","",入力!M27)</f>
        <v>512439298</v>
      </c>
      <c r="H54" s="33" t="str">
        <f>IF(入力!I27="","",入力!I27)</f>
        <v>船橋市立丸山小学校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生田目</v>
      </c>
      <c r="D55" s="33" t="str">
        <f>IF(入力!E30="","",入力!E30)</f>
        <v>椿</v>
      </c>
      <c r="E55" s="33" t="str">
        <f>IF(入力!C29="","",入力!C29)</f>
        <v>ﾅﾏﾀﾒ</v>
      </c>
      <c r="F55" s="33" t="str">
        <f>IF(入力!E29="","",入力!E29)</f>
        <v>ﾂﾊﾞｷ</v>
      </c>
      <c r="G55" s="33">
        <f>IF(入力!M29="","",入力!M29)</f>
        <v>516909645</v>
      </c>
      <c r="H55" s="33" t="str">
        <f>IF(入力!I29="","",入力!I29)</f>
        <v>鎌ヶ谷市立南部小学校</v>
      </c>
      <c r="I55" s="33">
        <f>IF(入力!G29="","",入力!G29)</f>
        <v>6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氏家</v>
      </c>
      <c r="D56" s="33" t="str">
        <f>IF(入力!E32="","",入力!E32)</f>
        <v>梨菜</v>
      </c>
      <c r="E56" s="33" t="str">
        <f>IF(入力!C31="","",入力!C31)</f>
        <v>ｳｼﾞｲｴ</v>
      </c>
      <c r="F56" s="33" t="str">
        <f>IF(入力!E31="","",入力!E31)</f>
        <v>ﾘﾅ</v>
      </c>
      <c r="G56" s="33">
        <f>IF(入力!M31="","",入力!M31)</f>
        <v>513496047</v>
      </c>
      <c r="H56" s="33" t="str">
        <f>IF(入力!I31="","",入力!I31)</f>
        <v>松戸市立稔台小学校</v>
      </c>
      <c r="I56" s="33">
        <f>IF(入力!G31="","",入力!G31)</f>
        <v>5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小塚</v>
      </c>
      <c r="D57" s="33" t="str">
        <f>IF(入力!E34="","",入力!E34)</f>
        <v>若夏</v>
      </c>
      <c r="E57" s="33" t="str">
        <f>IF(入力!C33="","",入力!C33)</f>
        <v>ｺﾂﾞｶ</v>
      </c>
      <c r="F57" s="33" t="str">
        <f>IF(入力!E33="","",入力!E33)</f>
        <v>ﾜｶﾅ</v>
      </c>
      <c r="G57" s="33">
        <f>IF(入力!M33="","",入力!M33)</f>
        <v>514312233</v>
      </c>
      <c r="H57" s="33" t="str">
        <f>IF(入力!I33="","",入力!I33)</f>
        <v>船橋市立丸山小学校</v>
      </c>
      <c r="I57" s="33">
        <f>IF(入力!G33="","",入力!G33)</f>
        <v>4</v>
      </c>
      <c r="J57" s="33">
        <f>IF(入力!P33="","",入力!P33)</f>
        <v>139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飛鷹</v>
      </c>
      <c r="D58" s="33" t="str">
        <f>IF(入力!E36="","",入力!E36)</f>
        <v>さくら</v>
      </c>
      <c r="E58" s="33" t="str">
        <f>IF(入力!C35="","",入力!C35)</f>
        <v>ﾋﾀｶ</v>
      </c>
      <c r="F58" s="33" t="str">
        <f>IF(入力!E35="","",入力!E35)</f>
        <v>ｻｸﾗ</v>
      </c>
      <c r="G58" s="33">
        <f>IF(入力!M35="","",入力!M35)</f>
        <v>514312246</v>
      </c>
      <c r="H58" s="33" t="str">
        <f>IF(入力!I35="","",入力!I35)</f>
        <v>船橋市立丸山小学校</v>
      </c>
      <c r="I58" s="33">
        <f>IF(入力!G35="","",入力!G35)</f>
        <v>4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堀田</v>
      </c>
      <c r="D59" s="33" t="str">
        <f>IF(入力!E38="","",入力!E38)</f>
        <v>結月</v>
      </c>
      <c r="E59" s="33" t="str">
        <f>IF(入力!C37="","",入力!C37)</f>
        <v>ﾎｯﾀ</v>
      </c>
      <c r="F59" s="33" t="str">
        <f>IF(入力!E37="","",入力!E37)</f>
        <v>ﾕﾂﾞｷ</v>
      </c>
      <c r="G59" s="33">
        <f>IF(入力!M37="","",入力!M37)</f>
        <v>515879690</v>
      </c>
      <c r="H59" s="33" t="str">
        <f>IF(入力!I37="","",入力!I37)</f>
        <v>船橋市立丸山小学校</v>
      </c>
      <c r="I59" s="33">
        <f>IF(入力!G37="","",入力!G37)</f>
        <v>4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岡安</v>
      </c>
      <c r="D60" s="33" t="str">
        <f>IF(入力!E40="","",入力!E40)</f>
        <v>歩</v>
      </c>
      <c r="E60" s="33" t="str">
        <f>IF(入力!C39="","",入力!C39)</f>
        <v>ｵｶﾔｽ</v>
      </c>
      <c r="F60" s="33" t="str">
        <f>IF(入力!E39="","",入力!E39)</f>
        <v>ｱﾕﾐ</v>
      </c>
      <c r="G60" s="33">
        <f>IF(入力!M39="","",入力!M39)</f>
        <v>515896820</v>
      </c>
      <c r="H60" s="33" t="str">
        <f>IF(入力!I39="","",入力!I39)</f>
        <v>船橋市立丸山小学校</v>
      </c>
      <c r="I60" s="33">
        <f>IF(入力!G39="","",入力!G39)</f>
        <v>4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nakamura</cp:lastModifiedBy>
  <cp:lastPrinted>2016-05-09T15:17:35Z</cp:lastPrinted>
  <dcterms:created xsi:type="dcterms:W3CDTF">2014-04-05T09:56:00Z</dcterms:created>
  <dcterms:modified xsi:type="dcterms:W3CDTF">2018-05-16T04:01:12Z</dcterms:modified>
</cp:coreProperties>
</file>