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8年度\関東大会\プログラム関係\市川\"/>
    </mc:Choice>
  </mc:AlternateContent>
  <xr:revisionPtr revIDLastSave="0" documentId="13_ncr:1_{44C9C17F-C456-406E-BE49-1F11D4F8FCDA}" xr6:coauthVersionLast="36" xr6:coauthVersionMax="36" xr10:uidLastSave="{00000000-0000-0000-0000-000000000000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<sst xmlns="http://schemas.openxmlformats.org/spreadsheetml/2006/main" count="419" uniqueCount="285">
  <si>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</si>
  <si>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</si>
  <si>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</si>
  <si>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</si>
  <si>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</si>
  <si>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</si>
  <si>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</si>
  <si>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</si>
  <si>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</si>
  <si>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</si>
  <si>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</si>
  <si>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</si>
  <si>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</si>
  <si>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</si>
  <si>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</si>
  <si>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</si>
  <si>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</si>
  <si>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</si>
  <si>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</si>
  <si>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</si>
  <si>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</si>
  <si>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</si>
  <si>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</si>
  <si>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</si>
  <si>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</si>
  <si>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</si>
  <si>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</si>
  <si>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</si>
  <si>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</si>
  <si>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</si>
  <si>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</si>
  <si>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</si>
  <si>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</si>
  <si>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</si>
  <si>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</si>
  <si>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</si>
  <si>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</si>
  <si>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</si>
  <si>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</si>
  <si>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</si>
  <si>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</si>
  <si>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</si>
  <si>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</si>
  <si>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</si>
  <si>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</si>
  <si>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</si>
  <si>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</si>
  <si>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</si>
  <si>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</si>
  <si>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</si>
  <si>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</si>
  <si>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</si>
  <si>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</si>
  <si>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</si>
  <si>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</si>
  <si>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</si>
  <si>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</si>
  <si>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</si>
  <si>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</si>
  <si>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</si>
  <si>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</si>
  <si>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</si>
  <si>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</si>
  <si>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</si>
  <si>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</si>
  <si>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</si>
  <si>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</si>
  <si>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</si>
  <si>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</si>
  <si>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</si>
  <si>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</si>
  <si>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</si>
  <si>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</si>
  <si>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</si>
  <si>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</si>
  <si>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</si>
  <si>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</si>
  <si>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</si>
  <si>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</si>
  <si>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</si>
  <si>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</si>
  <si>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</si>
  <si>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</si>
  <si>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</si>
  <si>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</si>
  <si>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</si>
  <si>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</si>
  <si>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</si>
  <si>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</si>
  <si>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</si>
  <si>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</si>
  <si>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</si>
  <si>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</si>
  <si>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</si>
  <si>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</si>
  <si>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</si>
  <si>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</si>
  <si>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</si>
  <si>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</si>
  <si>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</si>
  <si>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</si>
  <si>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</si>
  <si>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</si>
  <si>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</si>
  <si>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</si>
  <si>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</si>
  <si>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</si>
  <si>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</si>
  <si>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</si>
  <si>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</si>
  <si>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</si>
  <si>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</si>
  <si>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</si>
  <si>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</si>
  <si>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</si>
  <si>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</si>
  <si>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</si>
  <si>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</si>
  <si>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</si>
  <si>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</si>
  <si>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</si>
  <si>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</si>
  <si>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</si>
  <si>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</si>
  <si>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</si>
  <si>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</si>
  <si>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</si>
  <si>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</si>
  <si>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</si>
  <si>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</si>
  <si>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</si>
  <si>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</si>
  <si>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</si>
  <si>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</si>
  <si>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</si>
  <si>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</si>
  <si>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</si>
  <si>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</si>
  <si>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</si>
  <si>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</si>
  <si>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</si>
  <si>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</si>
  <si>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</si>
  <si>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</si>
  <si>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</si>
  <si>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</si>
  <si>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</si>
  <si>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</si>
  <si>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</si>
  <si>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</si>
  <si>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</si>
  <si>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</si>
  <si>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</si>
  <si>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</si>
  <si>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</si>
  <si>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</si>
  <si>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</si>
  <si>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</si>
  <si>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</si>
  <si>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</si>
  <si>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</si>
  <si>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</si>
  <si>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</si>
  <si>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</si>
  <si>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</si>
  <si>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</si>
  <si>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</si>
  <si>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</si>
  <si>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</si>
  <si>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</si>
  <si>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</si>
  <si>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</si>
  <si>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</si>
  <si>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</si>
  <si>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</si>
  <si>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</si>
  <si>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</si>
  <si>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</si>
  <si>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</si>
  <si>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</si>
  <si>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</si>
  <si>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</si>
  <si>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</si>
  <si>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</si>
  <si>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</si>
  <si>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</si>
  <si>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</si>
  <si>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</si>
  <si>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</si>
  <si>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</si>
  <si>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</si>
  <si>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</si>
  <si>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</si>
  <si>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</si>
  <si>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</si>
  <si>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</si>
  <si>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</si>
  <si>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</si>
  <si>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</si>
  <si>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</si>
  <si>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rPh sb="0" eb="2">
      <t>イチカワ</t>
    </rPh>
    <phoneticPr fontId="2"/>
  </si>
  <si>
    <t>市川市</t>
    <rPh sb="0" eb="3">
      <t>イチカワシ</t>
    </rPh>
    <phoneticPr fontId="2"/>
  </si>
  <si>
    <t>東西線</t>
    <rPh sb="0" eb="3">
      <t>トウザイセン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</si>
  <si>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</si>
  <si>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</si>
  <si>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</si>
  <si>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タジマ</t>
    <phoneticPr fontId="2"/>
  </si>
  <si>
    <t>セツコ</t>
    <phoneticPr fontId="2"/>
  </si>
  <si>
    <t>逸見</t>
    <rPh sb="0" eb="2">
      <t>イツミ</t>
    </rPh>
    <phoneticPr fontId="2"/>
  </si>
  <si>
    <t>綾子</t>
    <rPh sb="0" eb="2">
      <t>アヤコ</t>
    </rPh>
    <phoneticPr fontId="2"/>
  </si>
  <si>
    <t>ヘンミ</t>
    <phoneticPr fontId="2"/>
  </si>
  <si>
    <t>アヤコ</t>
    <phoneticPr fontId="2"/>
  </si>
  <si>
    <t>0217601</t>
    <phoneticPr fontId="2"/>
  </si>
  <si>
    <t>三浦</t>
    <rPh sb="0" eb="2">
      <t>ミウラ</t>
    </rPh>
    <phoneticPr fontId="2"/>
  </si>
  <si>
    <t>ミウラ</t>
    <phoneticPr fontId="2"/>
  </si>
  <si>
    <t>裕子</t>
    <rPh sb="0" eb="2">
      <t>ユウコ</t>
    </rPh>
    <phoneticPr fontId="2"/>
  </si>
  <si>
    <t>ユウコ</t>
    <phoneticPr fontId="2"/>
  </si>
  <si>
    <t>市川市本塩5-3</t>
    <rPh sb="0" eb="3">
      <t>イチカワシ</t>
    </rPh>
    <rPh sb="3" eb="4">
      <t>ホン</t>
    </rPh>
    <rPh sb="4" eb="5">
      <t>ジオ</t>
    </rPh>
    <phoneticPr fontId="2"/>
  </si>
  <si>
    <t>272</t>
    <phoneticPr fontId="2"/>
  </si>
  <si>
    <t>0104</t>
    <phoneticPr fontId="2"/>
  </si>
  <si>
    <t>0114</t>
    <phoneticPr fontId="2"/>
  </si>
  <si>
    <t>市川市塩焼2-2-1-225</t>
    <rPh sb="0" eb="3">
      <t>イチカワシ</t>
    </rPh>
    <rPh sb="3" eb="5">
      <t>シオヤキ</t>
    </rPh>
    <phoneticPr fontId="2"/>
  </si>
  <si>
    <t>0014</t>
    <phoneticPr fontId="2"/>
  </si>
  <si>
    <t>市川市田尻1-7-2-615</t>
    <rPh sb="0" eb="3">
      <t>イチカワシ</t>
    </rPh>
    <rPh sb="3" eb="5">
      <t>タジリ</t>
    </rPh>
    <phoneticPr fontId="2"/>
  </si>
  <si>
    <t>358</t>
    <phoneticPr fontId="2"/>
  </si>
  <si>
    <t>0761</t>
    <phoneticPr fontId="2"/>
  </si>
  <si>
    <t>356</t>
    <phoneticPr fontId="2"/>
  </si>
  <si>
    <t>1731</t>
    <phoneticPr fontId="2"/>
  </si>
  <si>
    <t>379</t>
    <phoneticPr fontId="2"/>
  </si>
  <si>
    <t>4130</t>
    <phoneticPr fontId="2"/>
  </si>
  <si>
    <t>047</t>
    <phoneticPr fontId="2"/>
  </si>
  <si>
    <t>358</t>
    <phoneticPr fontId="2"/>
  </si>
  <si>
    <t>0761</t>
    <phoneticPr fontId="2"/>
  </si>
  <si>
    <t>090</t>
    <phoneticPr fontId="2"/>
  </si>
  <si>
    <t>0709</t>
    <phoneticPr fontId="2"/>
  </si>
  <si>
    <t>信篤小学校</t>
    <rPh sb="0" eb="1">
      <t>シン</t>
    </rPh>
    <rPh sb="1" eb="2">
      <t>トク</t>
    </rPh>
    <rPh sb="2" eb="5">
      <t>ショウガッコウ</t>
    </rPh>
    <phoneticPr fontId="2"/>
  </si>
  <si>
    <t>佐々木</t>
    <rPh sb="0" eb="3">
      <t>ササキ</t>
    </rPh>
    <phoneticPr fontId="2"/>
  </si>
  <si>
    <t>ササキ</t>
    <phoneticPr fontId="2"/>
  </si>
  <si>
    <t>美羽</t>
    <rPh sb="0" eb="1">
      <t>ミ</t>
    </rPh>
    <rPh sb="1" eb="2">
      <t>ハネ</t>
    </rPh>
    <phoneticPr fontId="2"/>
  </si>
  <si>
    <t>ミワ</t>
    <phoneticPr fontId="2"/>
  </si>
  <si>
    <t>南新浜小学校</t>
    <rPh sb="0" eb="1">
      <t>ミナミ</t>
    </rPh>
    <rPh sb="1" eb="2">
      <t>ニイ</t>
    </rPh>
    <rPh sb="2" eb="3">
      <t>ハマ</t>
    </rPh>
    <rPh sb="3" eb="6">
      <t>ショウガッコウ</t>
    </rPh>
    <phoneticPr fontId="2"/>
  </si>
  <si>
    <t>塩焼小学校</t>
    <phoneticPr fontId="2"/>
  </si>
  <si>
    <t>リコ</t>
    <phoneticPr fontId="2"/>
  </si>
  <si>
    <t>イワクラ</t>
    <phoneticPr fontId="2"/>
  </si>
  <si>
    <t>岩倉</t>
    <phoneticPr fontId="2"/>
  </si>
  <si>
    <t>ヒナタ</t>
    <phoneticPr fontId="2"/>
  </si>
  <si>
    <t>陽</t>
    <phoneticPr fontId="2"/>
  </si>
  <si>
    <t>マスブチ</t>
    <phoneticPr fontId="2"/>
  </si>
  <si>
    <t>増渕</t>
    <phoneticPr fontId="2"/>
  </si>
  <si>
    <t>ルミ</t>
    <phoneticPr fontId="2"/>
  </si>
  <si>
    <t>瑠美</t>
    <phoneticPr fontId="2"/>
  </si>
  <si>
    <t>ヒラコ</t>
    <phoneticPr fontId="2"/>
  </si>
  <si>
    <t>平子</t>
    <phoneticPr fontId="2"/>
  </si>
  <si>
    <t>アンナ</t>
    <phoneticPr fontId="2"/>
  </si>
  <si>
    <t>杏菜</t>
    <phoneticPr fontId="2"/>
  </si>
  <si>
    <t>行徳小学校</t>
    <phoneticPr fontId="2"/>
  </si>
  <si>
    <t>ミヤモト</t>
    <phoneticPr fontId="2"/>
  </si>
  <si>
    <t>宮本</t>
    <phoneticPr fontId="2"/>
  </si>
  <si>
    <t>莉子</t>
    <phoneticPr fontId="2"/>
  </si>
  <si>
    <t>ササキ</t>
    <phoneticPr fontId="2"/>
  </si>
  <si>
    <t>アイリ</t>
    <phoneticPr fontId="2"/>
  </si>
  <si>
    <t>佐々木</t>
    <phoneticPr fontId="2"/>
  </si>
  <si>
    <t>愛理</t>
    <phoneticPr fontId="2"/>
  </si>
  <si>
    <t>ヨコゼキ</t>
    <phoneticPr fontId="2"/>
  </si>
  <si>
    <t>カナン</t>
    <phoneticPr fontId="2"/>
  </si>
  <si>
    <t>横関</t>
    <phoneticPr fontId="2"/>
  </si>
  <si>
    <t>華南</t>
    <phoneticPr fontId="2"/>
  </si>
  <si>
    <t>タナカ</t>
    <phoneticPr fontId="2"/>
  </si>
  <si>
    <t>田中</t>
    <phoneticPr fontId="2"/>
  </si>
  <si>
    <t>ユリ</t>
    <phoneticPr fontId="2"/>
  </si>
  <si>
    <t>侑里</t>
    <phoneticPr fontId="2"/>
  </si>
  <si>
    <t>葛飾小学校</t>
    <phoneticPr fontId="2"/>
  </si>
  <si>
    <t>塩焼小学校</t>
    <phoneticPr fontId="2"/>
  </si>
  <si>
    <t>信篤小学校</t>
    <phoneticPr fontId="2"/>
  </si>
  <si>
    <t>ホシ</t>
    <phoneticPr fontId="2"/>
  </si>
  <si>
    <t>星</t>
    <phoneticPr fontId="2"/>
  </si>
  <si>
    <t>ヒヅキ</t>
    <phoneticPr fontId="2"/>
  </si>
  <si>
    <t>陽月</t>
    <phoneticPr fontId="2"/>
  </si>
  <si>
    <t>信篤小学校</t>
    <phoneticPr fontId="2"/>
  </si>
  <si>
    <t>ヒキタ</t>
    <phoneticPr fontId="2"/>
  </si>
  <si>
    <t>疋田</t>
    <phoneticPr fontId="2"/>
  </si>
  <si>
    <t>ユイカ</t>
    <phoneticPr fontId="2"/>
  </si>
  <si>
    <t>結香</t>
    <phoneticPr fontId="2"/>
  </si>
  <si>
    <t>鬼高小学校</t>
    <phoneticPr fontId="2"/>
  </si>
  <si>
    <t>次の人に優しいパスを！アタッカーに打ちやすいトスを！繋いでもらったボールを全力でアタック！全ては仲間のためとこの夏笑顔と涙で頑張ってきました。１人１人はまだまだ未熟だけれどチーム一丸頑張ります。元気に笑顔で、目標は１番元気なチーム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</si>
</sst>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C27" sqref="C27:D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1" t="s">
        <v>189</v>
      </c>
      <c r="B2" s="222"/>
      <c r="C2" s="223"/>
      <c r="D2" s="224"/>
      <c r="E2" s="224"/>
      <c r="F2" s="224"/>
      <c r="G2" s="224"/>
      <c r="H2" s="224"/>
      <c r="I2" s="225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20" t="s">
        <v>169</v>
      </c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6" t="s">
        <v>190</v>
      </c>
      <c r="B3" s="227"/>
      <c r="C3" s="228" t="s">
        <v>200</v>
      </c>
      <c r="D3" s="229"/>
      <c r="E3" s="229"/>
      <c r="F3" s="229"/>
      <c r="G3" s="229"/>
      <c r="H3" s="229"/>
      <c r="I3" s="230"/>
      <c r="J3" s="83" t="s">
        <v>159</v>
      </c>
      <c r="K3" s="84"/>
      <c r="L3" s="84"/>
      <c r="M3" s="84"/>
      <c r="N3" s="84"/>
      <c r="O3" s="85"/>
      <c r="P3" s="218" t="s">
        <v>201</v>
      </c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191" t="s">
        <v>178</v>
      </c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431832045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206" t="s">
        <v>162</v>
      </c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1">
        <v>21020</v>
      </c>
      <c r="K5" s="151"/>
      <c r="L5" s="151"/>
      <c r="M5" s="151"/>
      <c r="N5" s="151"/>
      <c r="O5" s="151"/>
      <c r="P5" s="208" t="s">
        <v>202</v>
      </c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8" t="s">
        <v>203</v>
      </c>
      <c r="AF5" s="209"/>
      <c r="AG5" s="209"/>
      <c r="AH5" s="209"/>
      <c r="AI5" s="209"/>
      <c r="AJ5" s="209"/>
      <c r="AK5" s="210"/>
      <c r="AL5" s="210"/>
      <c r="AM5" s="210"/>
      <c r="AN5" s="210"/>
      <c r="AO5" s="210"/>
      <c r="AP5" s="210"/>
      <c r="AQ5" s="210"/>
      <c r="AR5" s="210"/>
      <c r="AS5" s="21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40" t="s">
        <v>175</v>
      </c>
      <c r="D6" s="241"/>
      <c r="E6" s="213" t="s">
        <v>176</v>
      </c>
      <c r="F6" s="21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7" t="s">
        <v>163</v>
      </c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7" t="s">
        <v>164</v>
      </c>
      <c r="AL6" s="217"/>
      <c r="AM6" s="217"/>
      <c r="AN6" s="217"/>
      <c r="AO6" s="217"/>
      <c r="AP6" s="217"/>
      <c r="AQ6" s="217"/>
      <c r="AR6" s="217"/>
      <c r="AS6" s="217"/>
      <c r="AT6" s="57" t="s">
        <v>192</v>
      </c>
    </row>
    <row r="7" spans="1:51" ht="13.5" customHeight="1">
      <c r="A7" s="100"/>
      <c r="B7" s="101"/>
      <c r="C7" s="135" t="s">
        <v>206</v>
      </c>
      <c r="D7" s="111"/>
      <c r="E7" s="136" t="s">
        <v>207</v>
      </c>
      <c r="F7" s="112"/>
      <c r="G7" s="92">
        <v>507332711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9" t="s">
        <v>218</v>
      </c>
      <c r="S7" s="109"/>
      <c r="T7" s="109"/>
      <c r="U7" s="109"/>
      <c r="V7" s="50" t="s">
        <v>73</v>
      </c>
      <c r="W7" s="108" t="s">
        <v>219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2" t="s">
        <v>230</v>
      </c>
      <c r="AM7" s="152"/>
      <c r="AN7" s="152"/>
      <c r="AO7" s="152"/>
      <c r="AP7" s="152"/>
      <c r="AQ7" s="152"/>
      <c r="AR7" s="152"/>
      <c r="AS7" s="59" t="s">
        <v>75</v>
      </c>
      <c r="AT7" s="267">
        <v>75</v>
      </c>
    </row>
    <row r="8" spans="1:51" ht="18" customHeight="1">
      <c r="A8" s="100"/>
      <c r="B8" s="101"/>
      <c r="C8" s="139" t="s">
        <v>204</v>
      </c>
      <c r="D8" s="140"/>
      <c r="E8" s="141" t="s">
        <v>205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3" t="s">
        <v>217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5" t="s">
        <v>224</v>
      </c>
      <c r="AL8" s="156"/>
      <c r="AM8" s="156"/>
      <c r="AN8" s="156"/>
      <c r="AO8" s="60" t="s">
        <v>76</v>
      </c>
      <c r="AP8" s="156" t="s">
        <v>225</v>
      </c>
      <c r="AQ8" s="156"/>
      <c r="AR8" s="156"/>
      <c r="AS8" s="157"/>
      <c r="AT8" s="267"/>
    </row>
    <row r="9" spans="1:51" ht="14.45" customHeight="1">
      <c r="A9" s="100" t="s">
        <v>150</v>
      </c>
      <c r="B9" s="101"/>
      <c r="C9" s="135" t="s">
        <v>210</v>
      </c>
      <c r="D9" s="111"/>
      <c r="E9" s="136" t="s">
        <v>211</v>
      </c>
      <c r="F9" s="112"/>
      <c r="G9" s="92">
        <v>507332750</v>
      </c>
      <c r="H9" s="92"/>
      <c r="I9" s="92"/>
      <c r="J9" s="92"/>
      <c r="K9" s="92"/>
      <c r="L9" s="92"/>
      <c r="M9" s="93" t="s">
        <v>212</v>
      </c>
      <c r="N9" s="92"/>
      <c r="O9" s="92"/>
      <c r="P9" s="89" t="s">
        <v>72</v>
      </c>
      <c r="Q9" s="90"/>
      <c r="R9" s="109" t="s">
        <v>218</v>
      </c>
      <c r="S9" s="109"/>
      <c r="T9" s="109"/>
      <c r="U9" s="109"/>
      <c r="V9" s="50" t="s">
        <v>73</v>
      </c>
      <c r="W9" s="108" t="s">
        <v>220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2" t="s">
        <v>230</v>
      </c>
      <c r="AM9" s="152"/>
      <c r="AN9" s="152"/>
      <c r="AO9" s="152"/>
      <c r="AP9" s="152"/>
      <c r="AQ9" s="152"/>
      <c r="AR9" s="152"/>
      <c r="AS9" s="59" t="s">
        <v>194</v>
      </c>
      <c r="AT9" s="268">
        <v>55</v>
      </c>
    </row>
    <row r="10" spans="1:51" ht="18" customHeight="1">
      <c r="A10" s="100"/>
      <c r="B10" s="101"/>
      <c r="C10" s="139" t="s">
        <v>208</v>
      </c>
      <c r="D10" s="140"/>
      <c r="E10" s="141" t="s">
        <v>209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153" t="s">
        <v>221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215"/>
      <c r="AK10" s="155" t="s">
        <v>226</v>
      </c>
      <c r="AL10" s="156"/>
      <c r="AM10" s="156"/>
      <c r="AN10" s="156"/>
      <c r="AO10" s="60" t="s">
        <v>195</v>
      </c>
      <c r="AP10" s="156" t="s">
        <v>227</v>
      </c>
      <c r="AQ10" s="156"/>
      <c r="AR10" s="156"/>
      <c r="AS10" s="157"/>
      <c r="AT10" s="268"/>
    </row>
    <row r="11" spans="1:51" ht="14.45" customHeight="1">
      <c r="A11" s="100" t="s">
        <v>151</v>
      </c>
      <c r="B11" s="101"/>
      <c r="C11" s="135" t="s">
        <v>214</v>
      </c>
      <c r="D11" s="111"/>
      <c r="E11" s="136" t="s">
        <v>216</v>
      </c>
      <c r="F11" s="112"/>
      <c r="G11" s="92">
        <v>507269666</v>
      </c>
      <c r="H11" s="92"/>
      <c r="I11" s="92"/>
      <c r="J11" s="92"/>
      <c r="K11" s="92"/>
      <c r="L11" s="92"/>
      <c r="M11" s="92">
        <v>8850188511</v>
      </c>
      <c r="N11" s="92"/>
      <c r="O11" s="92"/>
      <c r="P11" s="89" t="s">
        <v>72</v>
      </c>
      <c r="Q11" s="90"/>
      <c r="R11" s="109" t="s">
        <v>218</v>
      </c>
      <c r="S11" s="109"/>
      <c r="T11" s="109"/>
      <c r="U11" s="109"/>
      <c r="V11" s="50" t="s">
        <v>73</v>
      </c>
      <c r="W11" s="108" t="s">
        <v>222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2" t="s">
        <v>230</v>
      </c>
      <c r="AM11" s="152"/>
      <c r="AN11" s="152"/>
      <c r="AO11" s="152"/>
      <c r="AP11" s="152"/>
      <c r="AQ11" s="152"/>
      <c r="AR11" s="152"/>
      <c r="AS11" s="59" t="s">
        <v>194</v>
      </c>
      <c r="AT11" s="268">
        <v>58</v>
      </c>
    </row>
    <row r="12" spans="1:51" ht="18" customHeight="1">
      <c r="A12" s="100"/>
      <c r="B12" s="101"/>
      <c r="C12" s="139" t="s">
        <v>213</v>
      </c>
      <c r="D12" s="140"/>
      <c r="E12" s="141" t="s">
        <v>215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153" t="s">
        <v>223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215"/>
      <c r="AK12" s="155" t="s">
        <v>228</v>
      </c>
      <c r="AL12" s="156"/>
      <c r="AM12" s="156"/>
      <c r="AN12" s="156"/>
      <c r="AO12" s="60" t="s">
        <v>195</v>
      </c>
      <c r="AP12" s="156" t="s">
        <v>229</v>
      </c>
      <c r="AQ12" s="156"/>
      <c r="AR12" s="156"/>
      <c r="AS12" s="157"/>
      <c r="AT12" s="268"/>
    </row>
    <row r="13" spans="1:51" ht="15" customHeight="1">
      <c r="A13" s="100" t="s">
        <v>152</v>
      </c>
      <c r="B13" s="101"/>
      <c r="C13" s="172"/>
      <c r="D13" s="111"/>
      <c r="E13" s="111"/>
      <c r="F13" s="112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200"/>
      <c r="S13" s="200"/>
      <c r="T13" s="200"/>
      <c r="U13" s="200"/>
      <c r="V13" s="47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5"/>
      <c r="AK13" s="61"/>
      <c r="AL13" s="193"/>
      <c r="AM13" s="193"/>
      <c r="AN13" s="193"/>
      <c r="AO13" s="193"/>
      <c r="AP13" s="193"/>
      <c r="AQ13" s="193"/>
      <c r="AR13" s="193"/>
      <c r="AS13" s="62"/>
      <c r="AT13" s="269"/>
    </row>
    <row r="14" spans="1:51" ht="18" customHeight="1">
      <c r="A14" s="100"/>
      <c r="B14" s="101"/>
      <c r="C14" s="158"/>
      <c r="D14" s="140"/>
      <c r="E14" s="140"/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94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6"/>
      <c r="AK14" s="197"/>
      <c r="AL14" s="198"/>
      <c r="AM14" s="198"/>
      <c r="AN14" s="198"/>
      <c r="AO14" s="63"/>
      <c r="AP14" s="198"/>
      <c r="AQ14" s="198"/>
      <c r="AR14" s="198"/>
      <c r="AS14" s="199"/>
      <c r="AT14" s="269"/>
    </row>
    <row r="15" spans="1:51" ht="15" customHeight="1">
      <c r="A15" s="150" t="s">
        <v>166</v>
      </c>
      <c r="B15" s="101"/>
      <c r="C15" s="135" t="s">
        <v>206</v>
      </c>
      <c r="D15" s="111"/>
      <c r="E15" s="136" t="s">
        <v>207</v>
      </c>
      <c r="F15" s="112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9" t="s">
        <v>218</v>
      </c>
      <c r="S15" s="109"/>
      <c r="T15" s="109"/>
      <c r="U15" s="109"/>
      <c r="V15" s="49" t="s">
        <v>73</v>
      </c>
      <c r="W15" s="108" t="s">
        <v>219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2" t="s">
        <v>230</v>
      </c>
      <c r="AM15" s="152"/>
      <c r="AN15" s="152"/>
      <c r="AO15" s="152"/>
      <c r="AP15" s="152"/>
      <c r="AQ15" s="152"/>
      <c r="AR15" s="152"/>
      <c r="AS15" s="59" t="s">
        <v>194</v>
      </c>
      <c r="AT15" s="268"/>
    </row>
    <row r="16" spans="1:51" ht="18" customHeight="1">
      <c r="A16" s="100"/>
      <c r="B16" s="101"/>
      <c r="C16" s="139" t="s">
        <v>204</v>
      </c>
      <c r="D16" s="140"/>
      <c r="E16" s="141" t="s">
        <v>205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53" t="s">
        <v>217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215"/>
      <c r="AK16" s="155" t="s">
        <v>231</v>
      </c>
      <c r="AL16" s="156"/>
      <c r="AM16" s="156"/>
      <c r="AN16" s="156"/>
      <c r="AO16" s="60" t="s">
        <v>195</v>
      </c>
      <c r="AP16" s="156" t="s">
        <v>232</v>
      </c>
      <c r="AQ16" s="156"/>
      <c r="AR16" s="156"/>
      <c r="AS16" s="157"/>
      <c r="AT16" s="268"/>
    </row>
    <row r="17" spans="1:46">
      <c r="A17" s="100" t="s">
        <v>6</v>
      </c>
      <c r="B17" s="101"/>
      <c r="C17" s="163" t="str">
        <f>IF(P16="","",P16)</f>
        <v>市川市本塩5-3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3" t="str">
        <f>IF(AL15="","",AL15&amp;"-"&amp;AK16&amp;"-"&amp;AP16)</f>
        <v>047-358-0761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233</v>
      </c>
      <c r="D21" s="78"/>
      <c r="E21" s="78">
        <v>2541</v>
      </c>
      <c r="F21" s="78"/>
      <c r="G21" s="137" t="s">
        <v>234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8" t="s">
        <v>198</v>
      </c>
      <c r="B23" s="147" t="s">
        <v>154</v>
      </c>
      <c r="C23" s="168" t="s">
        <v>173</v>
      </c>
      <c r="D23" s="169"/>
      <c r="E23" s="170" t="s">
        <v>174</v>
      </c>
      <c r="F23" s="171"/>
      <c r="G23" s="147" t="s">
        <v>155</v>
      </c>
      <c r="H23" s="147"/>
      <c r="I23" s="147" t="s">
        <v>156</v>
      </c>
      <c r="J23" s="147"/>
      <c r="K23" s="147"/>
      <c r="L23" s="147"/>
      <c r="M23" s="147" t="s">
        <v>157</v>
      </c>
      <c r="N23" s="147"/>
      <c r="O23" s="147"/>
      <c r="P23" s="237" t="s">
        <v>167</v>
      </c>
      <c r="Q23" s="147"/>
      <c r="R23" s="147"/>
      <c r="S23" s="147"/>
      <c r="T23" s="23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9"/>
      <c r="B24" s="101"/>
      <c r="C24" s="179" t="s">
        <v>171</v>
      </c>
      <c r="D24" s="180"/>
      <c r="E24" s="181" t="s">
        <v>172</v>
      </c>
      <c r="F24" s="182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9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62">
        <v>1</v>
      </c>
      <c r="C25" s="164" t="s">
        <v>259</v>
      </c>
      <c r="D25" s="165"/>
      <c r="E25" s="166" t="s">
        <v>260</v>
      </c>
      <c r="F25" s="167"/>
      <c r="G25" s="122">
        <v>5</v>
      </c>
      <c r="H25" s="118"/>
      <c r="I25" s="116" t="s">
        <v>271</v>
      </c>
      <c r="J25" s="117"/>
      <c r="K25" s="117"/>
      <c r="L25" s="118"/>
      <c r="M25" s="122">
        <v>518037673</v>
      </c>
      <c r="N25" s="117"/>
      <c r="O25" s="118"/>
      <c r="P25" s="122">
        <v>144</v>
      </c>
      <c r="Q25" s="117"/>
      <c r="R25" s="117"/>
      <c r="S25" s="117"/>
      <c r="T25" s="123"/>
      <c r="U25" s="1"/>
      <c r="V25" s="1"/>
      <c r="W25" s="1"/>
      <c r="X25" s="1"/>
      <c r="Y25" s="125">
        <v>13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43" t="s">
        <v>261</v>
      </c>
      <c r="D26" s="144"/>
      <c r="E26" s="141" t="s">
        <v>262</v>
      </c>
      <c r="F26" s="142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263</v>
      </c>
      <c r="D27" s="111"/>
      <c r="E27" s="136" t="s">
        <v>264</v>
      </c>
      <c r="F27" s="112"/>
      <c r="G27" s="122">
        <v>6</v>
      </c>
      <c r="H27" s="118"/>
      <c r="I27" s="116" t="s">
        <v>272</v>
      </c>
      <c r="J27" s="117"/>
      <c r="K27" s="117"/>
      <c r="L27" s="118"/>
      <c r="M27" s="122">
        <v>512164798</v>
      </c>
      <c r="N27" s="117"/>
      <c r="O27" s="118"/>
      <c r="P27" s="122">
        <v>152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265</v>
      </c>
      <c r="D28" s="140"/>
      <c r="E28" s="141" t="s">
        <v>266</v>
      </c>
      <c r="F28" s="142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4</v>
      </c>
      <c r="C29" s="135" t="s">
        <v>267</v>
      </c>
      <c r="D29" s="111"/>
      <c r="E29" s="136" t="s">
        <v>269</v>
      </c>
      <c r="F29" s="112"/>
      <c r="G29" s="122">
        <v>5</v>
      </c>
      <c r="H29" s="118"/>
      <c r="I29" s="116" t="s">
        <v>273</v>
      </c>
      <c r="J29" s="117"/>
      <c r="K29" s="117"/>
      <c r="L29" s="118"/>
      <c r="M29" s="122">
        <v>513166669</v>
      </c>
      <c r="N29" s="117"/>
      <c r="O29" s="118"/>
      <c r="P29" s="122">
        <v>156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268</v>
      </c>
      <c r="D30" s="140"/>
      <c r="E30" s="141" t="s">
        <v>270</v>
      </c>
      <c r="F30" s="142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5</v>
      </c>
      <c r="C31" s="164" t="s">
        <v>247</v>
      </c>
      <c r="D31" s="165"/>
      <c r="E31" s="166" t="s">
        <v>249</v>
      </c>
      <c r="F31" s="167"/>
      <c r="G31" s="122">
        <v>4</v>
      </c>
      <c r="H31" s="118"/>
      <c r="I31" s="116" t="s">
        <v>241</v>
      </c>
      <c r="J31" s="117"/>
      <c r="K31" s="117"/>
      <c r="L31" s="118"/>
      <c r="M31" s="122">
        <v>516907610</v>
      </c>
      <c r="N31" s="117"/>
      <c r="O31" s="118"/>
      <c r="P31" s="122">
        <v>136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43" t="s">
        <v>248</v>
      </c>
      <c r="D32" s="144"/>
      <c r="E32" s="145" t="s">
        <v>250</v>
      </c>
      <c r="F32" s="146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6</v>
      </c>
      <c r="C33" s="164" t="s">
        <v>251</v>
      </c>
      <c r="D33" s="165"/>
      <c r="E33" s="166" t="s">
        <v>253</v>
      </c>
      <c r="F33" s="167"/>
      <c r="G33" s="122">
        <v>4</v>
      </c>
      <c r="H33" s="118"/>
      <c r="I33" s="116" t="s">
        <v>255</v>
      </c>
      <c r="J33" s="117"/>
      <c r="K33" s="117"/>
      <c r="L33" s="118"/>
      <c r="M33" s="122">
        <v>517004899</v>
      </c>
      <c r="N33" s="117"/>
      <c r="O33" s="118"/>
      <c r="P33" s="122">
        <v>140</v>
      </c>
      <c r="Q33" s="117"/>
      <c r="R33" s="117"/>
      <c r="S33" s="117"/>
      <c r="T33" s="123"/>
      <c r="U33" s="1"/>
      <c r="V33" s="1"/>
      <c r="W33" s="1"/>
      <c r="X33" s="1"/>
      <c r="Y33" s="231">
        <v>1</v>
      </c>
      <c r="Z33" s="232"/>
      <c r="AA33" s="232"/>
      <c r="AB33" s="232"/>
      <c r="AC33" s="232"/>
      <c r="AD33" s="232"/>
      <c r="AE33" s="232"/>
      <c r="AF33" s="232"/>
      <c r="AG33" s="2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3" t="s">
        <v>252</v>
      </c>
      <c r="D34" s="144"/>
      <c r="E34" s="145" t="s">
        <v>254</v>
      </c>
      <c r="F34" s="146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34"/>
      <c r="Z34" s="235"/>
      <c r="AA34" s="235"/>
      <c r="AB34" s="235"/>
      <c r="AC34" s="235"/>
      <c r="AD34" s="235"/>
      <c r="AE34" s="235"/>
      <c r="AF34" s="235"/>
      <c r="AG34" s="2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7</v>
      </c>
      <c r="C35" s="164" t="s">
        <v>243</v>
      </c>
      <c r="D35" s="165"/>
      <c r="E35" s="166" t="s">
        <v>245</v>
      </c>
      <c r="F35" s="167"/>
      <c r="G35" s="122">
        <v>3</v>
      </c>
      <c r="H35" s="118"/>
      <c r="I35" s="116" t="s">
        <v>235</v>
      </c>
      <c r="J35" s="117"/>
      <c r="K35" s="117"/>
      <c r="L35" s="118"/>
      <c r="M35" s="122">
        <v>514721285</v>
      </c>
      <c r="N35" s="117"/>
      <c r="O35" s="118"/>
      <c r="P35" s="122">
        <v>136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3" t="s">
        <v>244</v>
      </c>
      <c r="D36" s="144"/>
      <c r="E36" s="145" t="s">
        <v>246</v>
      </c>
      <c r="F36" s="146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8</v>
      </c>
      <c r="C37" s="164" t="s">
        <v>256</v>
      </c>
      <c r="D37" s="165"/>
      <c r="E37" s="166" t="s">
        <v>242</v>
      </c>
      <c r="F37" s="167"/>
      <c r="G37" s="122">
        <v>3</v>
      </c>
      <c r="H37" s="118"/>
      <c r="I37" s="116" t="s">
        <v>241</v>
      </c>
      <c r="J37" s="117"/>
      <c r="K37" s="117"/>
      <c r="L37" s="118"/>
      <c r="M37" s="122">
        <v>516797900</v>
      </c>
      <c r="N37" s="117"/>
      <c r="O37" s="118"/>
      <c r="P37" s="122">
        <v>143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3" t="s">
        <v>257</v>
      </c>
      <c r="D38" s="144"/>
      <c r="E38" s="145" t="s">
        <v>258</v>
      </c>
      <c r="F38" s="146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9</v>
      </c>
      <c r="C39" s="135" t="s">
        <v>237</v>
      </c>
      <c r="D39" s="111"/>
      <c r="E39" s="136" t="s">
        <v>239</v>
      </c>
      <c r="F39" s="112"/>
      <c r="G39" s="122">
        <v>3</v>
      </c>
      <c r="H39" s="118"/>
      <c r="I39" s="116" t="s">
        <v>240</v>
      </c>
      <c r="J39" s="117"/>
      <c r="K39" s="117"/>
      <c r="L39" s="118"/>
      <c r="M39" s="122">
        <v>516827482</v>
      </c>
      <c r="N39" s="117"/>
      <c r="O39" s="118"/>
      <c r="P39" s="122">
        <v>129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236</v>
      </c>
      <c r="D40" s="140"/>
      <c r="E40" s="141" t="s">
        <v>238</v>
      </c>
      <c r="F40" s="142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10</v>
      </c>
      <c r="C41" s="135" t="s">
        <v>274</v>
      </c>
      <c r="D41" s="111"/>
      <c r="E41" s="136" t="s">
        <v>276</v>
      </c>
      <c r="F41" s="112"/>
      <c r="G41" s="122">
        <v>3</v>
      </c>
      <c r="H41" s="118"/>
      <c r="I41" s="116" t="s">
        <v>278</v>
      </c>
      <c r="J41" s="117"/>
      <c r="K41" s="117"/>
      <c r="L41" s="118"/>
      <c r="M41" s="122">
        <v>518589028</v>
      </c>
      <c r="N41" s="117"/>
      <c r="O41" s="118"/>
      <c r="P41" s="122">
        <v>143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275</v>
      </c>
      <c r="D42" s="140"/>
      <c r="E42" s="141" t="s">
        <v>277</v>
      </c>
      <c r="F42" s="142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11</v>
      </c>
      <c r="C43" s="135" t="s">
        <v>279</v>
      </c>
      <c r="D43" s="111"/>
      <c r="E43" s="136" t="s">
        <v>281</v>
      </c>
      <c r="F43" s="112"/>
      <c r="G43" s="122">
        <v>1</v>
      </c>
      <c r="H43" s="118"/>
      <c r="I43" s="116" t="s">
        <v>283</v>
      </c>
      <c r="J43" s="117"/>
      <c r="K43" s="117"/>
      <c r="L43" s="118"/>
      <c r="M43" s="122">
        <v>518589035</v>
      </c>
      <c r="N43" s="117"/>
      <c r="O43" s="118"/>
      <c r="P43" s="122">
        <v>111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280</v>
      </c>
      <c r="D44" s="140"/>
      <c r="E44" s="141" t="s">
        <v>282</v>
      </c>
      <c r="F44" s="142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/>
      <c r="C45" s="172"/>
      <c r="D45" s="111"/>
      <c r="E45" s="111"/>
      <c r="F45" s="112"/>
      <c r="G45" s="122"/>
      <c r="H45" s="118"/>
      <c r="I45" s="122"/>
      <c r="J45" s="117"/>
      <c r="K45" s="117"/>
      <c r="L45" s="118"/>
      <c r="M45" s="122"/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58"/>
      <c r="D46" s="140"/>
      <c r="E46" s="140"/>
      <c r="F46" s="142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72"/>
      <c r="D47" s="111"/>
      <c r="E47" s="111"/>
      <c r="F47" s="112"/>
      <c r="G47" s="122"/>
      <c r="H47" s="118"/>
      <c r="I47" s="122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/>
      <c r="D48" s="189"/>
      <c r="E48" s="189"/>
      <c r="F48" s="190"/>
      <c r="G48" s="183"/>
      <c r="H48" s="184"/>
      <c r="I48" s="183"/>
      <c r="J48" s="185"/>
      <c r="K48" s="185"/>
      <c r="L48" s="184"/>
      <c r="M48" s="183"/>
      <c r="N48" s="185"/>
      <c r="O48" s="184"/>
      <c r="P48" s="183"/>
      <c r="Q48" s="185"/>
      <c r="R48" s="185"/>
      <c r="S48" s="185"/>
      <c r="T48" s="2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0">
        <v>13</v>
      </c>
      <c r="B49" s="251"/>
      <c r="C49" s="253"/>
      <c r="D49" s="254"/>
      <c r="E49" s="254"/>
      <c r="F49" s="255"/>
      <c r="G49" s="242"/>
      <c r="H49" s="244"/>
      <c r="I49" s="242"/>
      <c r="J49" s="243"/>
      <c r="K49" s="243"/>
      <c r="L49" s="244"/>
      <c r="M49" s="242"/>
      <c r="N49" s="243"/>
      <c r="O49" s="244"/>
      <c r="P49" s="242"/>
      <c r="Q49" s="243"/>
      <c r="R49" s="243"/>
      <c r="S49" s="243"/>
      <c r="T49" s="24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2"/>
      <c r="C50" s="256"/>
      <c r="D50" s="257"/>
      <c r="E50" s="257"/>
      <c r="F50" s="258"/>
      <c r="G50" s="245"/>
      <c r="H50" s="247"/>
      <c r="I50" s="245"/>
      <c r="J50" s="246"/>
      <c r="K50" s="246"/>
      <c r="L50" s="247"/>
      <c r="M50" s="245"/>
      <c r="N50" s="246"/>
      <c r="O50" s="247"/>
      <c r="P50" s="245"/>
      <c r="Q50" s="246"/>
      <c r="R50" s="246"/>
      <c r="S50" s="246"/>
      <c r="T50" s="24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51"/>
      <c r="C51" s="253"/>
      <c r="D51" s="254"/>
      <c r="E51" s="254"/>
      <c r="F51" s="255"/>
      <c r="G51" s="242"/>
      <c r="H51" s="244"/>
      <c r="I51" s="242"/>
      <c r="J51" s="243"/>
      <c r="K51" s="243"/>
      <c r="L51" s="244"/>
      <c r="M51" s="242"/>
      <c r="N51" s="243"/>
      <c r="O51" s="244"/>
      <c r="P51" s="242"/>
      <c r="Q51" s="243"/>
      <c r="R51" s="243"/>
      <c r="S51" s="243"/>
      <c r="T51" s="24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3"/>
      <c r="C52" s="264"/>
      <c r="D52" s="265"/>
      <c r="E52" s="265"/>
      <c r="F52" s="266"/>
      <c r="G52" s="259"/>
      <c r="H52" s="260"/>
      <c r="I52" s="259"/>
      <c r="J52" s="261"/>
      <c r="K52" s="261"/>
      <c r="L52" s="260"/>
      <c r="M52" s="259"/>
      <c r="N52" s="261"/>
      <c r="O52" s="260"/>
      <c r="P52" s="259"/>
      <c r="Q52" s="261"/>
      <c r="R52" s="261"/>
      <c r="S52" s="261"/>
      <c r="T52" s="26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3" t="s">
        <v>170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2"/>
      <c r="V54" s="201" t="s">
        <v>188</v>
      </c>
      <c r="W54" s="202"/>
      <c r="X54" s="202"/>
      <c r="Y54" s="202"/>
      <c r="Z54" s="202"/>
      <c r="AA54" s="202"/>
      <c r="AB54" s="202"/>
      <c r="AC54" s="202"/>
      <c r="AD54" s="202"/>
      <c r="AE54" s="202"/>
      <c r="AF54" s="203"/>
      <c r="AG54" s="204"/>
      <c r="AH54" s="204"/>
      <c r="AI54" s="204"/>
      <c r="AJ54" s="20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284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2"/>
      <c r="V55" s="270">
        <f>LEN(A55)</f>
        <v>118</v>
      </c>
      <c r="W55" s="271"/>
      <c r="X55" s="271"/>
      <c r="Y55" s="271"/>
      <c r="Z55" s="271"/>
      <c r="AA55" s="271"/>
      <c r="AB55" s="271"/>
      <c r="AC55" s="271"/>
      <c r="AD55" s="271"/>
      <c r="AE55" s="271"/>
      <c r="AF55" s="27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9" t="s">
        <v>24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5">
      <c r="A2" s="273" t="s">
        <v>0</v>
      </c>
      <c r="B2" s="273"/>
      <c r="C2" s="276" t="str">
        <f>IF(入力!C3="","",入力!C3)</f>
        <v>市川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77">
        <f>IF(入力!C4="","",IF(入力!C5="",入力!C4,入力!C4&amp;"　　"&amp;入力!C5))</f>
        <v>431832045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田嶋　せつ子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507332711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2</v>
      </c>
      <c r="B9" s="273"/>
      <c r="C9" s="285" t="str">
        <f>IF(入力!C10="","",入力!C10&amp;"　"&amp;入力!E10)</f>
        <v>逸見　綾子</v>
      </c>
      <c r="D9" s="286"/>
      <c r="E9" s="286"/>
      <c r="F9" s="286"/>
      <c r="G9" s="275">
        <f>IF(入力!G9="","",入力!G9)</f>
        <v>507332750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>0217601</v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3</v>
      </c>
      <c r="B11" s="273"/>
      <c r="C11" s="285" t="str">
        <f>IF(入力!C12="","",入力!C12&amp;"　"&amp;入力!E12)</f>
        <v>三浦　裕子</v>
      </c>
      <c r="D11" s="286"/>
      <c r="E11" s="286"/>
      <c r="F11" s="286"/>
      <c r="G11" s="275">
        <f>IF(入力!G11="","",入力!G11)</f>
        <v>507269666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8850188511</v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3"/>
      <c r="B14" s="273"/>
      <c r="C14" s="287"/>
      <c r="D14" s="288"/>
      <c r="E14" s="288"/>
      <c r="F14" s="288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3" t="s">
        <v>5</v>
      </c>
      <c r="B15" s="273"/>
      <c r="C15" s="285" t="str">
        <f>IF(入力!C16="","",入力!C16&amp;"　"&amp;入力!E16)</f>
        <v>田嶋　せつ子</v>
      </c>
      <c r="D15" s="286"/>
      <c r="E15" s="286"/>
      <c r="F15" s="283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3"/>
      <c r="B16" s="273"/>
      <c r="C16" s="287"/>
      <c r="D16" s="288"/>
      <c r="E16" s="288"/>
      <c r="F16" s="284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73" t="s">
        <v>6</v>
      </c>
      <c r="B17" s="273"/>
      <c r="C17" s="276" t="str">
        <f>IF(入力!C17="","",入力!C17&amp;"　"&amp;入力!E17)</f>
        <v>市川市本塩5-3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047-358-0761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>090－2541－0709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佐々木　愛理</v>
      </c>
      <c r="D25" s="286"/>
      <c r="E25" s="286"/>
      <c r="F25" s="286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葛飾小学校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518037673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横関　華南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塩焼小学校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512164798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4</v>
      </c>
      <c r="C29" s="285" t="str">
        <f>IF(入力!C30="","",入力!C30&amp;"　"&amp;入力!E30)</f>
        <v>田中　侑里</v>
      </c>
      <c r="D29" s="286"/>
      <c r="E29" s="286"/>
      <c r="F29" s="286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信篤小学校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513166669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5</v>
      </c>
      <c r="C31" s="285" t="str">
        <f>IF(入力!C32="","",入力!C32&amp;"　"&amp;入力!E32)</f>
        <v>増渕　瑠美</v>
      </c>
      <c r="D31" s="286"/>
      <c r="E31" s="286"/>
      <c r="F31" s="286"/>
      <c r="G31" s="273">
        <f>IF(入力!G31="","",入力!G31)</f>
        <v>4</v>
      </c>
      <c r="H31" s="273" t="str">
        <f>IF(入力!H31="","",入力!H31)</f>
        <v/>
      </c>
      <c r="I31" s="273" t="str">
        <f>IF(入力!I31="","",入力!I31)</f>
        <v>塩焼小学校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516907610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6</v>
      </c>
      <c r="C33" s="285" t="str">
        <f>IF(入力!C34="","",入力!C34&amp;"　"&amp;入力!E34)</f>
        <v>平子　杏菜</v>
      </c>
      <c r="D33" s="286"/>
      <c r="E33" s="286"/>
      <c r="F33" s="286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行徳小学校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517004899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7</v>
      </c>
      <c r="C35" s="285" t="str">
        <f>IF(入力!C36="","",入力!C36&amp;"　"&amp;入力!E36)</f>
        <v>岩倉　陽</v>
      </c>
      <c r="D35" s="286"/>
      <c r="E35" s="286"/>
      <c r="F35" s="286"/>
      <c r="G35" s="273">
        <f>IF(入力!G35="","",入力!G35)</f>
        <v>3</v>
      </c>
      <c r="H35" s="273" t="str">
        <f>IF(入力!H35="","",入力!H35)</f>
        <v/>
      </c>
      <c r="I35" s="273" t="str">
        <f>IF(入力!I35="","",入力!I35)</f>
        <v>信篤小学校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514721285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8</v>
      </c>
      <c r="C37" s="285" t="str">
        <f>IF(入力!C38="","",入力!C38&amp;"　"&amp;入力!E38)</f>
        <v>宮本　莉子</v>
      </c>
      <c r="D37" s="286"/>
      <c r="E37" s="286"/>
      <c r="F37" s="286"/>
      <c r="G37" s="273">
        <f>IF(入力!G37="","",入力!G37)</f>
        <v>3</v>
      </c>
      <c r="H37" s="273" t="str">
        <f>IF(入力!H37="","",入力!H37)</f>
        <v/>
      </c>
      <c r="I37" s="273" t="str">
        <f>IF(入力!I37="","",入力!I37)</f>
        <v>塩焼小学校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516797900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9</v>
      </c>
      <c r="C39" s="285" t="str">
        <f>IF(入力!C40="","",入力!C40&amp;"　"&amp;入力!E40)</f>
        <v>佐々木　美羽</v>
      </c>
      <c r="D39" s="286"/>
      <c r="E39" s="286"/>
      <c r="F39" s="286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南新浜小学校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516827482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10</v>
      </c>
      <c r="C41" s="285" t="str">
        <f>IF(入力!C42="","",入力!C42&amp;"　"&amp;入力!E42)</f>
        <v>星　陽月</v>
      </c>
      <c r="D41" s="286"/>
      <c r="E41" s="286"/>
      <c r="F41" s="286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信篤小学校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518589028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11</v>
      </c>
      <c r="C43" s="285" t="str">
        <f>IF(入力!C44="","",入力!C44&amp;"　"&amp;入力!E44)</f>
        <v>疋田　結香</v>
      </c>
      <c r="D43" s="286"/>
      <c r="E43" s="286"/>
      <c r="F43" s="286"/>
      <c r="G43" s="273">
        <f>IF(入力!G43="","",入力!G43)</f>
        <v>1</v>
      </c>
      <c r="H43" s="273" t="str">
        <f>IF(入力!H43="","",入力!H43)</f>
        <v/>
      </c>
      <c r="I43" s="273" t="str">
        <f>IF(入力!I43="","",入力!I43)</f>
        <v>鬼高小学校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518589035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 t="str">
        <f>IF(入力!B45="","",入力!B45)</f>
        <v/>
      </c>
      <c r="C45" s="285" t="str">
        <f>IF(入力!C46="","",入力!C46&amp;"　"&amp;入力!E46)</f>
        <v/>
      </c>
      <c r="D45" s="286"/>
      <c r="E45" s="286"/>
      <c r="F45" s="286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 t="str">
        <f>IF(入力!B47="","",入力!B47)</f>
        <v/>
      </c>
      <c r="C47" s="285" t="str">
        <f>IF(入力!C48="","",入力!C48&amp;"　"&amp;入力!E48)</f>
        <v/>
      </c>
      <c r="D47" s="286"/>
      <c r="E47" s="286"/>
      <c r="F47" s="286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0" t="s">
        <v>32</v>
      </c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3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6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0">
        <v>36</v>
      </c>
      <c r="I12" s="351"/>
      <c r="J12" s="352"/>
      <c r="K12" s="4"/>
    </row>
    <row r="13" spans="1:60" ht="13.5" customHeight="1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9" t="s">
        <v>37</v>
      </c>
      <c r="D16" s="324"/>
      <c r="E16" s="324"/>
      <c r="F16" s="324"/>
      <c r="G16" s="325"/>
      <c r="H16" s="348" t="s">
        <v>66</v>
      </c>
      <c r="I16" s="349"/>
      <c r="J16" s="349"/>
      <c r="K16" s="324" t="str">
        <f>IF(入力!C2="","",入力!C2)</f>
        <v/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5" t="s">
        <v>38</v>
      </c>
      <c r="AK16" s="316"/>
      <c r="AL16" s="316"/>
      <c r="AM16" s="317"/>
      <c r="AN16" s="342" t="str">
        <f>IF(入力!P3="","",入力!P3)</f>
        <v>市川市</v>
      </c>
      <c r="AO16" s="343"/>
      <c r="AP16" s="343"/>
      <c r="AQ16" s="343"/>
      <c r="AR16" s="343"/>
      <c r="AS16" s="343"/>
      <c r="AT16" s="316" t="s">
        <v>68</v>
      </c>
      <c r="AU16" s="317"/>
      <c r="AV16" s="323" t="s">
        <v>39</v>
      </c>
      <c r="AW16" s="324"/>
      <c r="AX16" s="324"/>
      <c r="AY16" s="325"/>
      <c r="AZ16" s="330" t="str">
        <f>IF(入力!P5="","",入力!P5)</f>
        <v>東西線</v>
      </c>
      <c r="BA16" s="331"/>
      <c r="BB16" s="331"/>
      <c r="BC16" s="331"/>
      <c r="BD16" s="331"/>
      <c r="BE16" s="331"/>
      <c r="BF16" s="382" t="s">
        <v>40</v>
      </c>
    </row>
    <row r="17" spans="3:58" ht="4.5" customHeight="1">
      <c r="C17" s="380"/>
      <c r="D17" s="327"/>
      <c r="E17" s="327"/>
      <c r="F17" s="327"/>
      <c r="G17" s="328"/>
      <c r="H17" s="340" t="str">
        <f>IF(入力!C3="","",入力!C3)</f>
        <v>市川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64">
        <f>IF(入力!C4="","",入力!C4)</f>
        <v>431832045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8"/>
      <c r="AK17" s="319"/>
      <c r="AL17" s="319"/>
      <c r="AM17" s="320"/>
      <c r="AN17" s="344"/>
      <c r="AO17" s="345"/>
      <c r="AP17" s="345"/>
      <c r="AQ17" s="345"/>
      <c r="AR17" s="345"/>
      <c r="AS17" s="345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3"/>
    </row>
    <row r="18" spans="3:58" ht="16.5" customHeight="1">
      <c r="C18" s="381"/>
      <c r="D18" s="305"/>
      <c r="E18" s="305"/>
      <c r="F18" s="305"/>
      <c r="G18" s="329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1"/>
      <c r="AK18" s="311"/>
      <c r="AL18" s="311"/>
      <c r="AM18" s="322"/>
      <c r="AN18" s="346"/>
      <c r="AO18" s="347"/>
      <c r="AP18" s="347"/>
      <c r="AQ18" s="347"/>
      <c r="AR18" s="347"/>
      <c r="AS18" s="347"/>
      <c r="AT18" s="311"/>
      <c r="AU18" s="322"/>
      <c r="AV18" s="306"/>
      <c r="AW18" s="305"/>
      <c r="AX18" s="305"/>
      <c r="AY18" s="329"/>
      <c r="AZ18" s="334" t="str">
        <f>IF(入力!AE5="","",入力!AE5)</f>
        <v>妙典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294" t="s">
        <v>42</v>
      </c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 t="s">
        <v>69</v>
      </c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 t="s">
        <v>70</v>
      </c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314"/>
    </row>
    <row r="20" spans="3:58" ht="15" customHeight="1">
      <c r="C20" s="293" t="s">
        <v>43</v>
      </c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2" t="str">
        <f>IF(入力!J7="","",入力!J7)</f>
        <v/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 t="str">
        <f>IF(入力!J9="","",入力!J9)</f>
        <v/>
      </c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 t="str">
        <f>IF(入力!J11="","",入力!J11)</f>
        <v/>
      </c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303"/>
    </row>
    <row r="21" spans="3:58" ht="15" customHeight="1">
      <c r="C21" s="293" t="s">
        <v>44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2" t="str">
        <f>IF(入力!M7="","",入力!M7)</f>
        <v/>
      </c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 t="str">
        <f>IF(入力!M9="","",入力!M9)</f>
        <v>0217601</v>
      </c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>
        <f>IF(入力!M11="","",入力!M11)</f>
        <v>8850188511</v>
      </c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303"/>
    </row>
    <row r="22" spans="3:58" ht="12" customHeight="1">
      <c r="C22" s="387" t="s">
        <v>71</v>
      </c>
      <c r="D22" s="388"/>
      <c r="E22" s="388"/>
      <c r="F22" s="388"/>
      <c r="G22" s="389"/>
      <c r="H22" s="390" t="str">
        <f>IF(入力!C7="","",入力!C7&amp;"　"&amp;入力!E7)</f>
        <v>タジマ　セツコ</v>
      </c>
      <c r="I22" s="295"/>
      <c r="J22" s="295"/>
      <c r="K22" s="295"/>
      <c r="L22" s="295"/>
      <c r="M22" s="295"/>
      <c r="N22" s="295"/>
      <c r="O22" s="295"/>
      <c r="P22" s="295"/>
      <c r="Q22" s="296"/>
      <c r="R22" s="304" t="s">
        <v>45</v>
      </c>
      <c r="S22" s="295"/>
      <c r="T22" s="297">
        <f>IF(入力!AT7="","",入力!AT7)</f>
        <v>75</v>
      </c>
      <c r="U22" s="298"/>
      <c r="V22" s="299"/>
      <c r="W22" s="304" t="s">
        <v>46</v>
      </c>
      <c r="X22" s="304"/>
      <c r="Y22" s="304"/>
      <c r="Z22" s="14" t="s">
        <v>72</v>
      </c>
      <c r="AA22" s="15"/>
      <c r="AB22" s="295" t="str">
        <f>IF(入力!R7="","",入力!R7)</f>
        <v>272</v>
      </c>
      <c r="AC22" s="295"/>
      <c r="AD22" s="295"/>
      <c r="AE22" s="295"/>
      <c r="AF22" s="16" t="s">
        <v>73</v>
      </c>
      <c r="AG22" s="295" t="str">
        <f>IF(入力!W7="","",入力!W7)</f>
        <v>0104</v>
      </c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6"/>
      <c r="AU22" s="304" t="s">
        <v>47</v>
      </c>
      <c r="AV22" s="295"/>
      <c r="AW22" s="295"/>
      <c r="AX22" s="17" t="s">
        <v>74</v>
      </c>
      <c r="AY22" s="295" t="str">
        <f>IF(入力!AL7="","",入力!AL7)</f>
        <v>047</v>
      </c>
      <c r="AZ22" s="295"/>
      <c r="BA22" s="295"/>
      <c r="BB22" s="295"/>
      <c r="BC22" s="295"/>
      <c r="BD22" s="295"/>
      <c r="BE22" s="295"/>
      <c r="BF22" s="18" t="s">
        <v>75</v>
      </c>
    </row>
    <row r="23" spans="3:58" ht="19.5" customHeight="1">
      <c r="C23" s="381" t="s">
        <v>48</v>
      </c>
      <c r="D23" s="305"/>
      <c r="E23" s="305"/>
      <c r="F23" s="305"/>
      <c r="G23" s="329"/>
      <c r="H23" s="356" t="str">
        <f>IF(入力!C8="","",入力!C8&amp;"　"&amp;入力!E8)</f>
        <v>田嶋　せつ子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5"/>
      <c r="S23" s="305"/>
      <c r="T23" s="300"/>
      <c r="U23" s="301"/>
      <c r="V23" s="302"/>
      <c r="W23" s="311"/>
      <c r="X23" s="311"/>
      <c r="Y23" s="311"/>
      <c r="Z23" s="308" t="str">
        <f>IF(入力!P8="","",入力!P8)</f>
        <v>市川市本塩5-3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5"/>
      <c r="AV23" s="305"/>
      <c r="AW23" s="305"/>
      <c r="AX23" s="306" t="str">
        <f>IF(入力!AK8="","",入力!AK8)</f>
        <v>358</v>
      </c>
      <c r="AY23" s="305"/>
      <c r="AZ23" s="305"/>
      <c r="BA23" s="305"/>
      <c r="BB23" s="19" t="s">
        <v>76</v>
      </c>
      <c r="BC23" s="305" t="str">
        <f>IF(入力!AP8="","",入力!AP8)</f>
        <v>0761</v>
      </c>
      <c r="BD23" s="305"/>
      <c r="BE23" s="305"/>
      <c r="BF23" s="307"/>
    </row>
    <row r="24" spans="3:58" ht="12" customHeight="1">
      <c r="C24" s="387" t="s">
        <v>77</v>
      </c>
      <c r="D24" s="388"/>
      <c r="E24" s="388"/>
      <c r="F24" s="388"/>
      <c r="G24" s="389"/>
      <c r="H24" s="390" t="str">
        <f>IF(入力!C9="","",入力!C9&amp;"　"&amp;入力!E9)</f>
        <v>ヘンミ　アヤコ</v>
      </c>
      <c r="I24" s="295"/>
      <c r="J24" s="295"/>
      <c r="K24" s="295"/>
      <c r="L24" s="295"/>
      <c r="M24" s="295"/>
      <c r="N24" s="295"/>
      <c r="O24" s="295"/>
      <c r="P24" s="295"/>
      <c r="Q24" s="296"/>
      <c r="R24" s="304" t="s">
        <v>45</v>
      </c>
      <c r="S24" s="295"/>
      <c r="T24" s="297">
        <f>IF(入力!AT9="","",入力!AT9)</f>
        <v>55</v>
      </c>
      <c r="U24" s="298"/>
      <c r="V24" s="299"/>
      <c r="W24" s="304" t="s">
        <v>46</v>
      </c>
      <c r="X24" s="304"/>
      <c r="Y24" s="304"/>
      <c r="Z24" s="14" t="s">
        <v>72</v>
      </c>
      <c r="AA24" s="15"/>
      <c r="AB24" s="295" t="str">
        <f>IF(入力!R9="","",入力!R9)</f>
        <v>272</v>
      </c>
      <c r="AC24" s="295"/>
      <c r="AD24" s="295"/>
      <c r="AE24" s="295"/>
      <c r="AF24" s="16" t="s">
        <v>73</v>
      </c>
      <c r="AG24" s="295" t="str">
        <f>IF(入力!W9="","",入力!W9)</f>
        <v>0114</v>
      </c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6"/>
      <c r="AU24" s="304" t="s">
        <v>47</v>
      </c>
      <c r="AV24" s="295"/>
      <c r="AW24" s="295"/>
      <c r="AX24" s="17" t="s">
        <v>74</v>
      </c>
      <c r="AY24" s="295" t="str">
        <f>IF(入力!AL9="","",入力!AL9)</f>
        <v>047</v>
      </c>
      <c r="AZ24" s="295"/>
      <c r="BA24" s="295"/>
      <c r="BB24" s="295"/>
      <c r="BC24" s="295"/>
      <c r="BD24" s="295"/>
      <c r="BE24" s="295"/>
      <c r="BF24" s="18" t="s">
        <v>75</v>
      </c>
    </row>
    <row r="25" spans="3:58" ht="19.5" customHeight="1">
      <c r="C25" s="381" t="s">
        <v>78</v>
      </c>
      <c r="D25" s="305"/>
      <c r="E25" s="305"/>
      <c r="F25" s="305"/>
      <c r="G25" s="329"/>
      <c r="H25" s="356" t="str">
        <f>IF(入力!C10="","",入力!C10&amp;"　"&amp;入力!E10)</f>
        <v>逸見　綾子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5"/>
      <c r="S25" s="305"/>
      <c r="T25" s="300"/>
      <c r="U25" s="301"/>
      <c r="V25" s="302"/>
      <c r="W25" s="311"/>
      <c r="X25" s="311"/>
      <c r="Y25" s="311"/>
      <c r="Z25" s="308" t="str">
        <f>IF(入力!P10="","",入力!P10)</f>
        <v>市川市塩焼2-2-1-225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5"/>
      <c r="AV25" s="305"/>
      <c r="AW25" s="305"/>
      <c r="AX25" s="306" t="str">
        <f>IF(入力!AK10="","",入力!AK10)</f>
        <v>356</v>
      </c>
      <c r="AY25" s="305"/>
      <c r="AZ25" s="305"/>
      <c r="BA25" s="305"/>
      <c r="BB25" s="19" t="s">
        <v>76</v>
      </c>
      <c r="BC25" s="305" t="str">
        <f>IF(入力!AP10="","",入力!AP10)</f>
        <v>1731</v>
      </c>
      <c r="BD25" s="305"/>
      <c r="BE25" s="305"/>
      <c r="BF25" s="307"/>
    </row>
    <row r="26" spans="3:58" ht="12" customHeight="1">
      <c r="C26" s="387" t="s">
        <v>71</v>
      </c>
      <c r="D26" s="388"/>
      <c r="E26" s="388"/>
      <c r="F26" s="388"/>
      <c r="G26" s="389"/>
      <c r="H26" s="390" t="str">
        <f>IF(入力!C11="","",入力!C11&amp;"　"&amp;入力!E11)</f>
        <v>ミウラ　ユウコ</v>
      </c>
      <c r="I26" s="295"/>
      <c r="J26" s="295"/>
      <c r="K26" s="295"/>
      <c r="L26" s="295"/>
      <c r="M26" s="295"/>
      <c r="N26" s="295"/>
      <c r="O26" s="295"/>
      <c r="P26" s="295"/>
      <c r="Q26" s="296"/>
      <c r="R26" s="304" t="s">
        <v>45</v>
      </c>
      <c r="S26" s="295"/>
      <c r="T26" s="297">
        <f>IF(入力!AT11="","",入力!AT11)</f>
        <v>58</v>
      </c>
      <c r="U26" s="298"/>
      <c r="V26" s="299"/>
      <c r="W26" s="304" t="s">
        <v>46</v>
      </c>
      <c r="X26" s="304"/>
      <c r="Y26" s="304"/>
      <c r="Z26" s="14" t="s">
        <v>72</v>
      </c>
      <c r="AA26" s="15"/>
      <c r="AB26" s="295" t="str">
        <f>IF(入力!R11="","",入力!R11)</f>
        <v>272</v>
      </c>
      <c r="AC26" s="295"/>
      <c r="AD26" s="295"/>
      <c r="AE26" s="295"/>
      <c r="AF26" s="16" t="s">
        <v>73</v>
      </c>
      <c r="AG26" s="295" t="str">
        <f>IF(入力!W11="","",入力!W11)</f>
        <v>0014</v>
      </c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6"/>
      <c r="AU26" s="304" t="s">
        <v>47</v>
      </c>
      <c r="AV26" s="295"/>
      <c r="AW26" s="295"/>
      <c r="AX26" s="17" t="s">
        <v>74</v>
      </c>
      <c r="AY26" s="295" t="str">
        <f>IF(入力!AL11="","",入力!AL11)</f>
        <v>047</v>
      </c>
      <c r="AZ26" s="295"/>
      <c r="BA26" s="295"/>
      <c r="BB26" s="295"/>
      <c r="BC26" s="295"/>
      <c r="BD26" s="295"/>
      <c r="BE26" s="295"/>
      <c r="BF26" s="18" t="s">
        <v>75</v>
      </c>
    </row>
    <row r="27" spans="3:58" ht="19.5" customHeight="1">
      <c r="C27" s="381" t="s">
        <v>79</v>
      </c>
      <c r="D27" s="305"/>
      <c r="E27" s="305"/>
      <c r="F27" s="305"/>
      <c r="G27" s="329"/>
      <c r="H27" s="356" t="str">
        <f>IF(入力!C12="","",入力!C12&amp;"　"&amp;入力!E12)</f>
        <v>三浦　裕子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05"/>
      <c r="S27" s="305"/>
      <c r="T27" s="300"/>
      <c r="U27" s="301"/>
      <c r="V27" s="302"/>
      <c r="W27" s="311"/>
      <c r="X27" s="311"/>
      <c r="Y27" s="311"/>
      <c r="Z27" s="308" t="str">
        <f>IF(入力!P12="","",入力!P12)</f>
        <v>市川市田尻1-7-2-615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5"/>
      <c r="AV27" s="305"/>
      <c r="AW27" s="305"/>
      <c r="AX27" s="306" t="str">
        <f>IF(入力!AK12="","",入力!AK12)</f>
        <v>379</v>
      </c>
      <c r="AY27" s="305"/>
      <c r="AZ27" s="305"/>
      <c r="BA27" s="305"/>
      <c r="BB27" s="19" t="s">
        <v>76</v>
      </c>
      <c r="BC27" s="305" t="str">
        <f>IF(入力!AP12="","",入力!AP12)</f>
        <v>4130</v>
      </c>
      <c r="BD27" s="305"/>
      <c r="BE27" s="305"/>
      <c r="BF27" s="307"/>
    </row>
    <row r="28" spans="3:58" ht="12" customHeight="1">
      <c r="C28" s="387" t="s">
        <v>71</v>
      </c>
      <c r="D28" s="388"/>
      <c r="E28" s="388"/>
      <c r="F28" s="388"/>
      <c r="G28" s="389"/>
      <c r="H28" s="390" t="str">
        <f>IF(入力!C15="","",入力!C15&amp;"　"&amp;入力!E15)</f>
        <v>タジマ　セツコ</v>
      </c>
      <c r="I28" s="295"/>
      <c r="J28" s="295"/>
      <c r="K28" s="295"/>
      <c r="L28" s="295"/>
      <c r="M28" s="295"/>
      <c r="N28" s="295"/>
      <c r="O28" s="295"/>
      <c r="P28" s="295"/>
      <c r="Q28" s="296"/>
      <c r="R28" s="304" t="s">
        <v>45</v>
      </c>
      <c r="S28" s="295"/>
      <c r="T28" s="297" t="str">
        <f>IF(入力!AT15="","",入力!AT15)</f>
        <v/>
      </c>
      <c r="U28" s="298"/>
      <c r="V28" s="299"/>
      <c r="W28" s="304" t="s">
        <v>46</v>
      </c>
      <c r="X28" s="304"/>
      <c r="Y28" s="304"/>
      <c r="Z28" s="14" t="s">
        <v>72</v>
      </c>
      <c r="AA28" s="15"/>
      <c r="AB28" s="295" t="str">
        <f>IF(入力!R15="","",入力!R15)</f>
        <v>272</v>
      </c>
      <c r="AC28" s="295"/>
      <c r="AD28" s="295"/>
      <c r="AE28" s="295"/>
      <c r="AF28" s="16" t="s">
        <v>73</v>
      </c>
      <c r="AG28" s="295" t="str">
        <f>IF(入力!W15="","",入力!W15)</f>
        <v>0104</v>
      </c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6"/>
      <c r="AU28" s="304" t="s">
        <v>47</v>
      </c>
      <c r="AV28" s="295"/>
      <c r="AW28" s="295"/>
      <c r="AX28" s="17" t="s">
        <v>74</v>
      </c>
      <c r="AY28" s="295" t="str">
        <f>IF(入力!AL15="","",入力!AL15)</f>
        <v>047</v>
      </c>
      <c r="AZ28" s="295"/>
      <c r="BA28" s="295"/>
      <c r="BB28" s="295"/>
      <c r="BC28" s="295"/>
      <c r="BD28" s="295"/>
      <c r="BE28" s="295"/>
      <c r="BF28" s="18" t="s">
        <v>75</v>
      </c>
    </row>
    <row r="29" spans="3:58" ht="19.5" customHeight="1" thickBot="1">
      <c r="C29" s="384" t="s">
        <v>49</v>
      </c>
      <c r="D29" s="385"/>
      <c r="E29" s="385"/>
      <c r="F29" s="385"/>
      <c r="G29" s="386"/>
      <c r="H29" s="395" t="str">
        <f>IF(入力!C16="","",入力!C16&amp;"　"&amp;入力!E16)</f>
        <v>田嶋　せつ子</v>
      </c>
      <c r="I29" s="396"/>
      <c r="J29" s="396"/>
      <c r="K29" s="396"/>
      <c r="L29" s="396"/>
      <c r="M29" s="396"/>
      <c r="N29" s="396"/>
      <c r="O29" s="396"/>
      <c r="P29" s="396"/>
      <c r="Q29" s="397"/>
      <c r="R29" s="385"/>
      <c r="S29" s="385"/>
      <c r="T29" s="392"/>
      <c r="U29" s="393"/>
      <c r="V29" s="394"/>
      <c r="W29" s="391"/>
      <c r="X29" s="391"/>
      <c r="Y29" s="391"/>
      <c r="Z29" s="408" t="str">
        <f>IF(入力!P16="","",入力!P16)</f>
        <v>市川市本塩5-3</v>
      </c>
      <c r="AA29" s="409"/>
      <c r="AB29" s="409"/>
      <c r="AC29" s="409"/>
      <c r="AD29" s="409"/>
      <c r="AE29" s="409"/>
      <c r="AF29" s="409"/>
      <c r="AG29" s="409"/>
      <c r="AH29" s="409"/>
      <c r="AI29" s="409"/>
      <c r="AJ29" s="409"/>
      <c r="AK29" s="409"/>
      <c r="AL29" s="409"/>
      <c r="AM29" s="409"/>
      <c r="AN29" s="409"/>
      <c r="AO29" s="409"/>
      <c r="AP29" s="409"/>
      <c r="AQ29" s="409"/>
      <c r="AR29" s="409"/>
      <c r="AS29" s="409"/>
      <c r="AT29" s="410"/>
      <c r="AU29" s="385"/>
      <c r="AV29" s="385"/>
      <c r="AW29" s="385"/>
      <c r="AX29" s="411" t="str">
        <f>IF(入力!AK16="","",入力!AK16)</f>
        <v>358</v>
      </c>
      <c r="AY29" s="385"/>
      <c r="AZ29" s="385"/>
      <c r="BA29" s="385"/>
      <c r="BB29" s="73" t="s">
        <v>76</v>
      </c>
      <c r="BC29" s="385" t="str">
        <f>IF(入力!AP16="","",入力!AP16)</f>
        <v>0761</v>
      </c>
      <c r="BD29" s="385"/>
      <c r="BE29" s="385"/>
      <c r="BF29" s="41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5" t="s">
        <v>52</v>
      </c>
      <c r="D33" s="398"/>
      <c r="E33" s="398"/>
      <c r="F33" s="398" t="s">
        <v>53</v>
      </c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 t="s">
        <v>54</v>
      </c>
      <c r="R33" s="398"/>
      <c r="S33" s="398"/>
      <c r="T33" s="398" t="s">
        <v>55</v>
      </c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 t="s">
        <v>56</v>
      </c>
      <c r="AK33" s="398"/>
      <c r="AL33" s="398"/>
      <c r="AM33" s="398"/>
      <c r="AN33" s="398"/>
      <c r="AO33" s="398"/>
      <c r="AP33" s="398"/>
      <c r="AQ33" s="398"/>
      <c r="AR33" s="398"/>
      <c r="AS33" s="398"/>
      <c r="AT33" s="398"/>
      <c r="AU33" s="398"/>
      <c r="AV33" s="398"/>
      <c r="AW33" s="398"/>
      <c r="AX33" s="398"/>
      <c r="AY33" s="398"/>
      <c r="AZ33" s="398" t="s">
        <v>57</v>
      </c>
      <c r="BA33" s="398"/>
      <c r="BB33" s="398"/>
      <c r="BC33" s="398"/>
      <c r="BD33" s="398"/>
      <c r="BE33" s="398"/>
      <c r="BF33" s="399"/>
    </row>
    <row r="34" spans="3:58" ht="15" customHeight="1">
      <c r="C34" s="426">
        <f>IF(入力!B25="","",入力!B25)</f>
        <v>1</v>
      </c>
      <c r="D34" s="427"/>
      <c r="E34" s="428"/>
      <c r="F34" s="413" t="str">
        <f>IF(入力!C26="","",入力!C25&amp;"　"&amp;入力!E25&amp;"
"&amp;入力!C26&amp;"　"&amp;入力!E26)</f>
        <v>ササキ　アイリ
佐々木　愛理</v>
      </c>
      <c r="G34" s="414"/>
      <c r="H34" s="414"/>
      <c r="I34" s="414"/>
      <c r="J34" s="414"/>
      <c r="K34" s="414"/>
      <c r="L34" s="414"/>
      <c r="M34" s="414"/>
      <c r="N34" s="414"/>
      <c r="O34" s="414"/>
      <c r="P34" s="415"/>
      <c r="Q34" s="400">
        <f>IF(入力!G25="","",入力!G25)</f>
        <v>5</v>
      </c>
      <c r="R34" s="401"/>
      <c r="S34" s="402"/>
      <c r="T34" s="419" t="str">
        <f>IF(入力!I25="","",入力!I25)</f>
        <v>葛飾小学校</v>
      </c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1"/>
      <c r="AJ34" s="400">
        <f>IF(入力!M25="","",入力!M25)</f>
        <v>518037673</v>
      </c>
      <c r="AK34" s="401"/>
      <c r="AL34" s="401"/>
      <c r="AM34" s="401"/>
      <c r="AN34" s="401"/>
      <c r="AO34" s="401"/>
      <c r="AP34" s="401"/>
      <c r="AQ34" s="401"/>
      <c r="AR34" s="401"/>
      <c r="AS34" s="401"/>
      <c r="AT34" s="401"/>
      <c r="AU34" s="401"/>
      <c r="AV34" s="401"/>
      <c r="AW34" s="401"/>
      <c r="AX34" s="401"/>
      <c r="AY34" s="402"/>
      <c r="AZ34" s="400">
        <f>IF(入力!P25="","",入力!P25)</f>
        <v>144</v>
      </c>
      <c r="BA34" s="401"/>
      <c r="BB34" s="401"/>
      <c r="BC34" s="401"/>
      <c r="BD34" s="401"/>
      <c r="BE34" s="401"/>
      <c r="BF34" s="406"/>
    </row>
    <row r="35" spans="3:58" ht="15" customHeight="1">
      <c r="C35" s="429"/>
      <c r="D35" s="430"/>
      <c r="E35" s="431"/>
      <c r="F35" s="416"/>
      <c r="G35" s="417"/>
      <c r="H35" s="417"/>
      <c r="I35" s="417"/>
      <c r="J35" s="417"/>
      <c r="K35" s="417"/>
      <c r="L35" s="417"/>
      <c r="M35" s="417"/>
      <c r="N35" s="417"/>
      <c r="O35" s="417"/>
      <c r="P35" s="418"/>
      <c r="Q35" s="403"/>
      <c r="R35" s="404"/>
      <c r="S35" s="405"/>
      <c r="T35" s="422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423"/>
      <c r="AG35" s="423"/>
      <c r="AH35" s="423"/>
      <c r="AI35" s="424"/>
      <c r="AJ35" s="403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5"/>
      <c r="AZ35" s="403"/>
      <c r="BA35" s="404"/>
      <c r="BB35" s="404"/>
      <c r="BC35" s="404"/>
      <c r="BD35" s="404"/>
      <c r="BE35" s="404"/>
      <c r="BF35" s="407"/>
    </row>
    <row r="36" spans="3:58" ht="15" customHeight="1">
      <c r="C36" s="426">
        <f>IF(入力!B27="","",入力!B27)</f>
        <v>2</v>
      </c>
      <c r="D36" s="427"/>
      <c r="E36" s="428"/>
      <c r="F36" s="413" t="str">
        <f>IF(入力!C28="","",入力!C27&amp;"　"&amp;入力!E27&amp;"
"&amp;入力!C28&amp;"　"&amp;入力!E28)</f>
        <v>ヨコゼキ　カナン
横関　華南</v>
      </c>
      <c r="G36" s="414"/>
      <c r="H36" s="414"/>
      <c r="I36" s="414"/>
      <c r="J36" s="414"/>
      <c r="K36" s="414"/>
      <c r="L36" s="414"/>
      <c r="M36" s="414"/>
      <c r="N36" s="414"/>
      <c r="O36" s="414"/>
      <c r="P36" s="415"/>
      <c r="Q36" s="400">
        <f>IF(入力!G27="","",入力!G27)</f>
        <v>6</v>
      </c>
      <c r="R36" s="401"/>
      <c r="S36" s="402"/>
      <c r="T36" s="419" t="str">
        <f>IF(入力!I27="","",入力!I27)</f>
        <v>塩焼小学校</v>
      </c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1"/>
      <c r="AJ36" s="400">
        <f>IF(入力!M27="","",入力!M27)</f>
        <v>512164798</v>
      </c>
      <c r="AK36" s="401"/>
      <c r="AL36" s="401"/>
      <c r="AM36" s="401"/>
      <c r="AN36" s="401"/>
      <c r="AO36" s="401"/>
      <c r="AP36" s="401"/>
      <c r="AQ36" s="401"/>
      <c r="AR36" s="401"/>
      <c r="AS36" s="401"/>
      <c r="AT36" s="401"/>
      <c r="AU36" s="401"/>
      <c r="AV36" s="401"/>
      <c r="AW36" s="401"/>
      <c r="AX36" s="401"/>
      <c r="AY36" s="402"/>
      <c r="AZ36" s="400">
        <f>IF(入力!P27="","",入力!P27)</f>
        <v>152</v>
      </c>
      <c r="BA36" s="401"/>
      <c r="BB36" s="401"/>
      <c r="BC36" s="401"/>
      <c r="BD36" s="401"/>
      <c r="BE36" s="401"/>
      <c r="BF36" s="406"/>
    </row>
    <row r="37" spans="3:58" ht="15" customHeight="1">
      <c r="C37" s="429"/>
      <c r="D37" s="430"/>
      <c r="E37" s="431"/>
      <c r="F37" s="416"/>
      <c r="G37" s="417"/>
      <c r="H37" s="417"/>
      <c r="I37" s="417"/>
      <c r="J37" s="417"/>
      <c r="K37" s="417"/>
      <c r="L37" s="417"/>
      <c r="M37" s="417"/>
      <c r="N37" s="417"/>
      <c r="O37" s="417"/>
      <c r="P37" s="418"/>
      <c r="Q37" s="403"/>
      <c r="R37" s="404"/>
      <c r="S37" s="405"/>
      <c r="T37" s="422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4"/>
      <c r="AJ37" s="403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5"/>
      <c r="AZ37" s="403"/>
      <c r="BA37" s="404"/>
      <c r="BB37" s="404"/>
      <c r="BC37" s="404"/>
      <c r="BD37" s="404"/>
      <c r="BE37" s="404"/>
      <c r="BF37" s="407"/>
    </row>
    <row r="38" spans="3:58" ht="15" customHeight="1">
      <c r="C38" s="426">
        <f>IF(入力!B29="","",入力!B29)</f>
        <v>4</v>
      </c>
      <c r="D38" s="427"/>
      <c r="E38" s="428"/>
      <c r="F38" s="413" t="str">
        <f>IF(入力!C30="","",入力!C29&amp;"　"&amp;入力!E29&amp;"
"&amp;入力!C30&amp;"　"&amp;入力!E30)</f>
        <v>タナカ　ユリ
田中　侑里</v>
      </c>
      <c r="G38" s="414"/>
      <c r="H38" s="414"/>
      <c r="I38" s="414"/>
      <c r="J38" s="414"/>
      <c r="K38" s="414"/>
      <c r="L38" s="414"/>
      <c r="M38" s="414"/>
      <c r="N38" s="414"/>
      <c r="O38" s="414"/>
      <c r="P38" s="415"/>
      <c r="Q38" s="400">
        <f>IF(入力!G29="","",入力!G29)</f>
        <v>5</v>
      </c>
      <c r="R38" s="401"/>
      <c r="S38" s="402"/>
      <c r="T38" s="419" t="str">
        <f>IF(入力!I29="","",入力!I29)</f>
        <v>信篤小学校</v>
      </c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1"/>
      <c r="AJ38" s="400">
        <f>IF(入力!M29="","",入力!M29)</f>
        <v>513166669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2"/>
      <c r="AZ38" s="400">
        <f>IF(入力!P29="","",入力!P29)</f>
        <v>156</v>
      </c>
      <c r="BA38" s="401"/>
      <c r="BB38" s="401"/>
      <c r="BC38" s="401"/>
      <c r="BD38" s="401"/>
      <c r="BE38" s="401"/>
      <c r="BF38" s="406"/>
    </row>
    <row r="39" spans="3:58" ht="15" customHeight="1">
      <c r="C39" s="429"/>
      <c r="D39" s="430"/>
      <c r="E39" s="431"/>
      <c r="F39" s="416"/>
      <c r="G39" s="417"/>
      <c r="H39" s="417"/>
      <c r="I39" s="417"/>
      <c r="J39" s="417"/>
      <c r="K39" s="417"/>
      <c r="L39" s="417"/>
      <c r="M39" s="417"/>
      <c r="N39" s="417"/>
      <c r="O39" s="417"/>
      <c r="P39" s="418"/>
      <c r="Q39" s="403"/>
      <c r="R39" s="404"/>
      <c r="S39" s="405"/>
      <c r="T39" s="422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3"/>
      <c r="AG39" s="423"/>
      <c r="AH39" s="423"/>
      <c r="AI39" s="424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5"/>
      <c r="AZ39" s="403"/>
      <c r="BA39" s="404"/>
      <c r="BB39" s="404"/>
      <c r="BC39" s="404"/>
      <c r="BD39" s="404"/>
      <c r="BE39" s="404"/>
      <c r="BF39" s="407"/>
    </row>
    <row r="40" spans="3:58" ht="15" customHeight="1">
      <c r="C40" s="426">
        <f>IF(入力!B31="","",入力!B31)</f>
        <v>5</v>
      </c>
      <c r="D40" s="427"/>
      <c r="E40" s="428"/>
      <c r="F40" s="413" t="str">
        <f>IF(入力!C32="","",入力!C31&amp;"　"&amp;入力!E31&amp;"
"&amp;入力!C32&amp;"　"&amp;入力!E32)</f>
        <v>マスブチ　ルミ
増渕　瑠美</v>
      </c>
      <c r="G40" s="414"/>
      <c r="H40" s="414"/>
      <c r="I40" s="414"/>
      <c r="J40" s="414"/>
      <c r="K40" s="414"/>
      <c r="L40" s="414"/>
      <c r="M40" s="414"/>
      <c r="N40" s="414"/>
      <c r="O40" s="414"/>
      <c r="P40" s="415"/>
      <c r="Q40" s="400">
        <f>IF(入力!G31="","",入力!G31)</f>
        <v>4</v>
      </c>
      <c r="R40" s="401"/>
      <c r="S40" s="402"/>
      <c r="T40" s="419" t="str">
        <f>IF(入力!I31="","",入力!I31)</f>
        <v>塩焼小学校</v>
      </c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1"/>
      <c r="AJ40" s="400">
        <f>IF(入力!M31="","",入力!M31)</f>
        <v>516907610</v>
      </c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  <c r="AU40" s="401"/>
      <c r="AV40" s="401"/>
      <c r="AW40" s="401"/>
      <c r="AX40" s="401"/>
      <c r="AY40" s="402"/>
      <c r="AZ40" s="400">
        <f>IF(入力!P31="","",入力!P31)</f>
        <v>136</v>
      </c>
      <c r="BA40" s="401"/>
      <c r="BB40" s="401"/>
      <c r="BC40" s="401"/>
      <c r="BD40" s="401"/>
      <c r="BE40" s="401"/>
      <c r="BF40" s="406"/>
    </row>
    <row r="41" spans="3:58" ht="15" customHeight="1">
      <c r="C41" s="429"/>
      <c r="D41" s="430"/>
      <c r="E41" s="431"/>
      <c r="F41" s="416"/>
      <c r="G41" s="417"/>
      <c r="H41" s="417"/>
      <c r="I41" s="417"/>
      <c r="J41" s="417"/>
      <c r="K41" s="417"/>
      <c r="L41" s="417"/>
      <c r="M41" s="417"/>
      <c r="N41" s="417"/>
      <c r="O41" s="417"/>
      <c r="P41" s="418"/>
      <c r="Q41" s="403"/>
      <c r="R41" s="404"/>
      <c r="S41" s="405"/>
      <c r="T41" s="422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4"/>
      <c r="AJ41" s="403"/>
      <c r="AK41" s="404"/>
      <c r="AL41" s="404"/>
      <c r="AM41" s="404"/>
      <c r="AN41" s="404"/>
      <c r="AO41" s="404"/>
      <c r="AP41" s="404"/>
      <c r="AQ41" s="404"/>
      <c r="AR41" s="404"/>
      <c r="AS41" s="404"/>
      <c r="AT41" s="404"/>
      <c r="AU41" s="404"/>
      <c r="AV41" s="404"/>
      <c r="AW41" s="404"/>
      <c r="AX41" s="404"/>
      <c r="AY41" s="405"/>
      <c r="AZ41" s="403"/>
      <c r="BA41" s="404"/>
      <c r="BB41" s="404"/>
      <c r="BC41" s="404"/>
      <c r="BD41" s="404"/>
      <c r="BE41" s="404"/>
      <c r="BF41" s="407"/>
    </row>
    <row r="42" spans="3:58" ht="15" customHeight="1">
      <c r="C42" s="426">
        <f>IF(入力!B33="","",入力!B33)</f>
        <v>6</v>
      </c>
      <c r="D42" s="427"/>
      <c r="E42" s="428"/>
      <c r="F42" s="413" t="str">
        <f>IF(入力!C34="","",入力!C33&amp;"　"&amp;入力!E33&amp;"
"&amp;入力!C34&amp;"　"&amp;入力!E34)</f>
        <v>ヒラコ　アンナ
平子　杏菜</v>
      </c>
      <c r="G42" s="414"/>
      <c r="H42" s="414"/>
      <c r="I42" s="414"/>
      <c r="J42" s="414"/>
      <c r="K42" s="414"/>
      <c r="L42" s="414"/>
      <c r="M42" s="414"/>
      <c r="N42" s="414"/>
      <c r="O42" s="414"/>
      <c r="P42" s="415"/>
      <c r="Q42" s="400">
        <f>IF(入力!G33="","",入力!G33)</f>
        <v>4</v>
      </c>
      <c r="R42" s="401"/>
      <c r="S42" s="402"/>
      <c r="T42" s="419" t="str">
        <f>IF(入力!I33="","",入力!I33)</f>
        <v>行徳小学校</v>
      </c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1"/>
      <c r="AJ42" s="400">
        <f>IF(入力!M33="","",入力!M33)</f>
        <v>517004899</v>
      </c>
      <c r="AK42" s="401"/>
      <c r="AL42" s="401"/>
      <c r="AM42" s="401"/>
      <c r="AN42" s="401"/>
      <c r="AO42" s="401"/>
      <c r="AP42" s="401"/>
      <c r="AQ42" s="401"/>
      <c r="AR42" s="401"/>
      <c r="AS42" s="401"/>
      <c r="AT42" s="401"/>
      <c r="AU42" s="401"/>
      <c r="AV42" s="401"/>
      <c r="AW42" s="401"/>
      <c r="AX42" s="401"/>
      <c r="AY42" s="402"/>
      <c r="AZ42" s="400">
        <f>IF(入力!P33="","",入力!P33)</f>
        <v>140</v>
      </c>
      <c r="BA42" s="401"/>
      <c r="BB42" s="401"/>
      <c r="BC42" s="401"/>
      <c r="BD42" s="401"/>
      <c r="BE42" s="401"/>
      <c r="BF42" s="406"/>
    </row>
    <row r="43" spans="3:58" ht="15" customHeight="1">
      <c r="C43" s="429"/>
      <c r="D43" s="430"/>
      <c r="E43" s="431"/>
      <c r="F43" s="416"/>
      <c r="G43" s="417"/>
      <c r="H43" s="417"/>
      <c r="I43" s="417"/>
      <c r="J43" s="417"/>
      <c r="K43" s="417"/>
      <c r="L43" s="417"/>
      <c r="M43" s="417"/>
      <c r="N43" s="417"/>
      <c r="O43" s="417"/>
      <c r="P43" s="418"/>
      <c r="Q43" s="403"/>
      <c r="R43" s="404"/>
      <c r="S43" s="405"/>
      <c r="T43" s="422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3"/>
      <c r="AG43" s="423"/>
      <c r="AH43" s="423"/>
      <c r="AI43" s="424"/>
      <c r="AJ43" s="403"/>
      <c r="AK43" s="404"/>
      <c r="AL43" s="404"/>
      <c r="AM43" s="404"/>
      <c r="AN43" s="404"/>
      <c r="AO43" s="404"/>
      <c r="AP43" s="404"/>
      <c r="AQ43" s="404"/>
      <c r="AR43" s="404"/>
      <c r="AS43" s="404"/>
      <c r="AT43" s="404"/>
      <c r="AU43" s="404"/>
      <c r="AV43" s="404"/>
      <c r="AW43" s="404"/>
      <c r="AX43" s="404"/>
      <c r="AY43" s="405"/>
      <c r="AZ43" s="403"/>
      <c r="BA43" s="404"/>
      <c r="BB43" s="404"/>
      <c r="BC43" s="404"/>
      <c r="BD43" s="404"/>
      <c r="BE43" s="404"/>
      <c r="BF43" s="407"/>
    </row>
    <row r="44" spans="3:58" ht="15" customHeight="1">
      <c r="C44" s="426">
        <f>IF(入力!B35="","",入力!B35)</f>
        <v>7</v>
      </c>
      <c r="D44" s="427"/>
      <c r="E44" s="428"/>
      <c r="F44" s="413" t="str">
        <f>IF(入力!C36="","",入力!C35&amp;"　"&amp;入力!E35&amp;"
"&amp;入力!C36&amp;"　"&amp;入力!E36)</f>
        <v>イワクラ　ヒナタ
岩倉　陽</v>
      </c>
      <c r="G44" s="414"/>
      <c r="H44" s="414"/>
      <c r="I44" s="414"/>
      <c r="J44" s="414"/>
      <c r="K44" s="414"/>
      <c r="L44" s="414"/>
      <c r="M44" s="414"/>
      <c r="N44" s="414"/>
      <c r="O44" s="414"/>
      <c r="P44" s="415"/>
      <c r="Q44" s="400">
        <f>IF(入力!G35="","",入力!G35)</f>
        <v>3</v>
      </c>
      <c r="R44" s="401"/>
      <c r="S44" s="402"/>
      <c r="T44" s="419" t="str">
        <f>IF(入力!I35="","",入力!I35)</f>
        <v>信篤小学校</v>
      </c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1"/>
      <c r="AJ44" s="400">
        <f>IF(入力!M35="","",入力!M35)</f>
        <v>514721285</v>
      </c>
      <c r="AK44" s="401"/>
      <c r="AL44" s="401"/>
      <c r="AM44" s="401"/>
      <c r="AN44" s="401"/>
      <c r="AO44" s="401"/>
      <c r="AP44" s="401"/>
      <c r="AQ44" s="401"/>
      <c r="AR44" s="401"/>
      <c r="AS44" s="401"/>
      <c r="AT44" s="401"/>
      <c r="AU44" s="401"/>
      <c r="AV44" s="401"/>
      <c r="AW44" s="401"/>
      <c r="AX44" s="401"/>
      <c r="AY44" s="402"/>
      <c r="AZ44" s="400">
        <f>IF(入力!P35="","",入力!P35)</f>
        <v>136</v>
      </c>
      <c r="BA44" s="401"/>
      <c r="BB44" s="401"/>
      <c r="BC44" s="401"/>
      <c r="BD44" s="401"/>
      <c r="BE44" s="401"/>
      <c r="BF44" s="406"/>
    </row>
    <row r="45" spans="3:58" ht="15" customHeight="1">
      <c r="C45" s="429"/>
      <c r="D45" s="430"/>
      <c r="E45" s="431"/>
      <c r="F45" s="416"/>
      <c r="G45" s="417"/>
      <c r="H45" s="417"/>
      <c r="I45" s="417"/>
      <c r="J45" s="417"/>
      <c r="K45" s="417"/>
      <c r="L45" s="417"/>
      <c r="M45" s="417"/>
      <c r="N45" s="417"/>
      <c r="O45" s="417"/>
      <c r="P45" s="418"/>
      <c r="Q45" s="403"/>
      <c r="R45" s="404"/>
      <c r="S45" s="405"/>
      <c r="T45" s="422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4"/>
      <c r="AJ45" s="403"/>
      <c r="AK45" s="404"/>
      <c r="AL45" s="404"/>
      <c r="AM45" s="404"/>
      <c r="AN45" s="404"/>
      <c r="AO45" s="404"/>
      <c r="AP45" s="404"/>
      <c r="AQ45" s="404"/>
      <c r="AR45" s="404"/>
      <c r="AS45" s="404"/>
      <c r="AT45" s="404"/>
      <c r="AU45" s="404"/>
      <c r="AV45" s="404"/>
      <c r="AW45" s="404"/>
      <c r="AX45" s="404"/>
      <c r="AY45" s="405"/>
      <c r="AZ45" s="403"/>
      <c r="BA45" s="404"/>
      <c r="BB45" s="404"/>
      <c r="BC45" s="404"/>
      <c r="BD45" s="404"/>
      <c r="BE45" s="404"/>
      <c r="BF45" s="407"/>
    </row>
    <row r="46" spans="3:58" ht="15" customHeight="1">
      <c r="C46" s="426">
        <f>IF(入力!B37="","",入力!B37)</f>
        <v>8</v>
      </c>
      <c r="D46" s="427"/>
      <c r="E46" s="428"/>
      <c r="F46" s="413" t="str">
        <f>IF(入力!C38="","",入力!C37&amp;"　"&amp;入力!E37&amp;"
"&amp;入力!C38&amp;"　"&amp;入力!E38)</f>
        <v>ミヤモト　リコ
宮本　莉子</v>
      </c>
      <c r="G46" s="414"/>
      <c r="H46" s="414"/>
      <c r="I46" s="414"/>
      <c r="J46" s="414"/>
      <c r="K46" s="414"/>
      <c r="L46" s="414"/>
      <c r="M46" s="414"/>
      <c r="N46" s="414"/>
      <c r="O46" s="414"/>
      <c r="P46" s="415"/>
      <c r="Q46" s="400">
        <f>IF(入力!G37="","",入力!G37)</f>
        <v>3</v>
      </c>
      <c r="R46" s="401"/>
      <c r="S46" s="402"/>
      <c r="T46" s="419" t="str">
        <f>IF(入力!I37="","",入力!I37)</f>
        <v>塩焼小学校</v>
      </c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1"/>
      <c r="AJ46" s="400">
        <f>IF(入力!M37="","",入力!M37)</f>
        <v>516797900</v>
      </c>
      <c r="AK46" s="401"/>
      <c r="AL46" s="401"/>
      <c r="AM46" s="401"/>
      <c r="AN46" s="401"/>
      <c r="AO46" s="401"/>
      <c r="AP46" s="401"/>
      <c r="AQ46" s="401"/>
      <c r="AR46" s="401"/>
      <c r="AS46" s="401"/>
      <c r="AT46" s="401"/>
      <c r="AU46" s="401"/>
      <c r="AV46" s="401"/>
      <c r="AW46" s="401"/>
      <c r="AX46" s="401"/>
      <c r="AY46" s="402"/>
      <c r="AZ46" s="400">
        <f>IF(入力!P37="","",入力!P37)</f>
        <v>143</v>
      </c>
      <c r="BA46" s="401"/>
      <c r="BB46" s="401"/>
      <c r="BC46" s="401"/>
      <c r="BD46" s="401"/>
      <c r="BE46" s="401"/>
      <c r="BF46" s="406"/>
    </row>
    <row r="47" spans="3:58" ht="15" customHeight="1">
      <c r="C47" s="429"/>
      <c r="D47" s="430"/>
      <c r="E47" s="431"/>
      <c r="F47" s="416"/>
      <c r="G47" s="417"/>
      <c r="H47" s="417"/>
      <c r="I47" s="417"/>
      <c r="J47" s="417"/>
      <c r="K47" s="417"/>
      <c r="L47" s="417"/>
      <c r="M47" s="417"/>
      <c r="N47" s="417"/>
      <c r="O47" s="417"/>
      <c r="P47" s="418"/>
      <c r="Q47" s="403"/>
      <c r="R47" s="404"/>
      <c r="S47" s="405"/>
      <c r="T47" s="422"/>
      <c r="U47" s="423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3"/>
      <c r="AI47" s="424"/>
      <c r="AJ47" s="403"/>
      <c r="AK47" s="404"/>
      <c r="AL47" s="404"/>
      <c r="AM47" s="404"/>
      <c r="AN47" s="404"/>
      <c r="AO47" s="404"/>
      <c r="AP47" s="404"/>
      <c r="AQ47" s="404"/>
      <c r="AR47" s="404"/>
      <c r="AS47" s="404"/>
      <c r="AT47" s="404"/>
      <c r="AU47" s="404"/>
      <c r="AV47" s="404"/>
      <c r="AW47" s="404"/>
      <c r="AX47" s="404"/>
      <c r="AY47" s="405"/>
      <c r="AZ47" s="403"/>
      <c r="BA47" s="404"/>
      <c r="BB47" s="404"/>
      <c r="BC47" s="404"/>
      <c r="BD47" s="404"/>
      <c r="BE47" s="404"/>
      <c r="BF47" s="407"/>
    </row>
    <row r="48" spans="3:58" ht="15" customHeight="1">
      <c r="C48" s="426">
        <f>IF(入力!B39="","",入力!B39)</f>
        <v>9</v>
      </c>
      <c r="D48" s="427"/>
      <c r="E48" s="428"/>
      <c r="F48" s="413" t="str">
        <f>IF(入力!C40="","",入力!C39&amp;"　"&amp;入力!E39&amp;"
"&amp;入力!C40&amp;"　"&amp;入力!E40)</f>
        <v>ササキ　ミワ
佐々木　美羽</v>
      </c>
      <c r="G48" s="414"/>
      <c r="H48" s="414"/>
      <c r="I48" s="414"/>
      <c r="J48" s="414"/>
      <c r="K48" s="414"/>
      <c r="L48" s="414"/>
      <c r="M48" s="414"/>
      <c r="N48" s="414"/>
      <c r="O48" s="414"/>
      <c r="P48" s="415"/>
      <c r="Q48" s="400">
        <f>IF(入力!G39="","",入力!G39)</f>
        <v>3</v>
      </c>
      <c r="R48" s="401"/>
      <c r="S48" s="402"/>
      <c r="T48" s="419" t="str">
        <f>IF(入力!I39="","",入力!I39)</f>
        <v>南新浜小学校</v>
      </c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1"/>
      <c r="AJ48" s="400">
        <f>IF(入力!M39="","",入力!M39)</f>
        <v>516827482</v>
      </c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1"/>
      <c r="AX48" s="401"/>
      <c r="AY48" s="402"/>
      <c r="AZ48" s="400">
        <f>IF(入力!P39="","",入力!P39)</f>
        <v>129</v>
      </c>
      <c r="BA48" s="401"/>
      <c r="BB48" s="401"/>
      <c r="BC48" s="401"/>
      <c r="BD48" s="401"/>
      <c r="BE48" s="401"/>
      <c r="BF48" s="406"/>
    </row>
    <row r="49" spans="3:58" ht="15" customHeight="1">
      <c r="C49" s="429"/>
      <c r="D49" s="430"/>
      <c r="E49" s="431"/>
      <c r="F49" s="416"/>
      <c r="G49" s="417"/>
      <c r="H49" s="417"/>
      <c r="I49" s="417"/>
      <c r="J49" s="417"/>
      <c r="K49" s="417"/>
      <c r="L49" s="417"/>
      <c r="M49" s="417"/>
      <c r="N49" s="417"/>
      <c r="O49" s="417"/>
      <c r="P49" s="418"/>
      <c r="Q49" s="403"/>
      <c r="R49" s="404"/>
      <c r="S49" s="405"/>
      <c r="T49" s="422"/>
      <c r="U49" s="423"/>
      <c r="V49" s="423"/>
      <c r="W49" s="423"/>
      <c r="X49" s="423"/>
      <c r="Y49" s="423"/>
      <c r="Z49" s="423"/>
      <c r="AA49" s="423"/>
      <c r="AB49" s="423"/>
      <c r="AC49" s="423"/>
      <c r="AD49" s="423"/>
      <c r="AE49" s="423"/>
      <c r="AF49" s="423"/>
      <c r="AG49" s="423"/>
      <c r="AH49" s="423"/>
      <c r="AI49" s="424"/>
      <c r="AJ49" s="403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404"/>
      <c r="AW49" s="404"/>
      <c r="AX49" s="404"/>
      <c r="AY49" s="405"/>
      <c r="AZ49" s="403"/>
      <c r="BA49" s="404"/>
      <c r="BB49" s="404"/>
      <c r="BC49" s="404"/>
      <c r="BD49" s="404"/>
      <c r="BE49" s="404"/>
      <c r="BF49" s="407"/>
    </row>
    <row r="50" spans="3:58" ht="15" customHeight="1">
      <c r="C50" s="426">
        <f>IF(入力!B41="","",入力!B41)</f>
        <v>10</v>
      </c>
      <c r="D50" s="427"/>
      <c r="E50" s="428"/>
      <c r="F50" s="413" t="str">
        <f>IF(入力!C42="","",入力!C41&amp;"　"&amp;入力!E41&amp;"
"&amp;入力!C42&amp;"　"&amp;入力!E42)</f>
        <v>ホシ　ヒヅキ
星　陽月</v>
      </c>
      <c r="G50" s="414"/>
      <c r="H50" s="414"/>
      <c r="I50" s="414"/>
      <c r="J50" s="414"/>
      <c r="K50" s="414"/>
      <c r="L50" s="414"/>
      <c r="M50" s="414"/>
      <c r="N50" s="414"/>
      <c r="O50" s="414"/>
      <c r="P50" s="415"/>
      <c r="Q50" s="400">
        <f>IF(入力!G41="","",入力!G41)</f>
        <v>3</v>
      </c>
      <c r="R50" s="401"/>
      <c r="S50" s="402"/>
      <c r="T50" s="419" t="str">
        <f>IF(入力!I41="","",入力!I41)</f>
        <v>信篤小学校</v>
      </c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1"/>
      <c r="AJ50" s="400">
        <f>IF(入力!M41="","",入力!M41)</f>
        <v>518589028</v>
      </c>
      <c r="AK50" s="401"/>
      <c r="AL50" s="401"/>
      <c r="AM50" s="401"/>
      <c r="AN50" s="401"/>
      <c r="AO50" s="401"/>
      <c r="AP50" s="401"/>
      <c r="AQ50" s="401"/>
      <c r="AR50" s="401"/>
      <c r="AS50" s="401"/>
      <c r="AT50" s="401"/>
      <c r="AU50" s="401"/>
      <c r="AV50" s="401"/>
      <c r="AW50" s="401"/>
      <c r="AX50" s="401"/>
      <c r="AY50" s="402"/>
      <c r="AZ50" s="400">
        <f>IF(入力!P41="","",入力!P41)</f>
        <v>143</v>
      </c>
      <c r="BA50" s="401"/>
      <c r="BB50" s="401"/>
      <c r="BC50" s="401"/>
      <c r="BD50" s="401"/>
      <c r="BE50" s="401"/>
      <c r="BF50" s="406"/>
    </row>
    <row r="51" spans="3:58" ht="15" customHeight="1">
      <c r="C51" s="429"/>
      <c r="D51" s="430"/>
      <c r="E51" s="431"/>
      <c r="F51" s="416"/>
      <c r="G51" s="417"/>
      <c r="H51" s="417"/>
      <c r="I51" s="417"/>
      <c r="J51" s="417"/>
      <c r="K51" s="417"/>
      <c r="L51" s="417"/>
      <c r="M51" s="417"/>
      <c r="N51" s="417"/>
      <c r="O51" s="417"/>
      <c r="P51" s="418"/>
      <c r="Q51" s="403"/>
      <c r="R51" s="404"/>
      <c r="S51" s="405"/>
      <c r="T51" s="422"/>
      <c r="U51" s="423"/>
      <c r="V51" s="423"/>
      <c r="W51" s="423"/>
      <c r="X51" s="423"/>
      <c r="Y51" s="423"/>
      <c r="Z51" s="423"/>
      <c r="AA51" s="423"/>
      <c r="AB51" s="423"/>
      <c r="AC51" s="423"/>
      <c r="AD51" s="423"/>
      <c r="AE51" s="423"/>
      <c r="AF51" s="423"/>
      <c r="AG51" s="423"/>
      <c r="AH51" s="423"/>
      <c r="AI51" s="424"/>
      <c r="AJ51" s="403"/>
      <c r="AK51" s="404"/>
      <c r="AL51" s="404"/>
      <c r="AM51" s="404"/>
      <c r="AN51" s="404"/>
      <c r="AO51" s="404"/>
      <c r="AP51" s="404"/>
      <c r="AQ51" s="404"/>
      <c r="AR51" s="404"/>
      <c r="AS51" s="404"/>
      <c r="AT51" s="404"/>
      <c r="AU51" s="404"/>
      <c r="AV51" s="404"/>
      <c r="AW51" s="404"/>
      <c r="AX51" s="404"/>
      <c r="AY51" s="405"/>
      <c r="AZ51" s="403"/>
      <c r="BA51" s="404"/>
      <c r="BB51" s="404"/>
      <c r="BC51" s="404"/>
      <c r="BD51" s="404"/>
      <c r="BE51" s="404"/>
      <c r="BF51" s="407"/>
    </row>
    <row r="52" spans="3:58" ht="15" customHeight="1">
      <c r="C52" s="426">
        <f>IF(入力!B43="","",入力!B43)</f>
        <v>11</v>
      </c>
      <c r="D52" s="427"/>
      <c r="E52" s="428"/>
      <c r="F52" s="413" t="str">
        <f>IF(入力!C44="","",入力!C43&amp;"　"&amp;入力!E43&amp;"
"&amp;入力!C44&amp;"　"&amp;入力!E44)</f>
        <v>ヒキタ　ユイカ
疋田　結香</v>
      </c>
      <c r="G52" s="414"/>
      <c r="H52" s="414"/>
      <c r="I52" s="414"/>
      <c r="J52" s="414"/>
      <c r="K52" s="414"/>
      <c r="L52" s="414"/>
      <c r="M52" s="414"/>
      <c r="N52" s="414"/>
      <c r="O52" s="414"/>
      <c r="P52" s="415"/>
      <c r="Q52" s="400">
        <f>IF(入力!G43="","",入力!G43)</f>
        <v>1</v>
      </c>
      <c r="R52" s="401"/>
      <c r="S52" s="402"/>
      <c r="T52" s="419" t="str">
        <f>IF(入力!I43="","",入力!I43)</f>
        <v>鬼高小学校</v>
      </c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1"/>
      <c r="AJ52" s="400">
        <f>IF(入力!M43="","",入力!M43)</f>
        <v>518589035</v>
      </c>
      <c r="AK52" s="401"/>
      <c r="AL52" s="401"/>
      <c r="AM52" s="401"/>
      <c r="AN52" s="401"/>
      <c r="AO52" s="401"/>
      <c r="AP52" s="401"/>
      <c r="AQ52" s="401"/>
      <c r="AR52" s="401"/>
      <c r="AS52" s="401"/>
      <c r="AT52" s="401"/>
      <c r="AU52" s="401"/>
      <c r="AV52" s="401"/>
      <c r="AW52" s="401"/>
      <c r="AX52" s="401"/>
      <c r="AY52" s="402"/>
      <c r="AZ52" s="400">
        <f>IF(入力!P43="","",入力!P43)</f>
        <v>111</v>
      </c>
      <c r="BA52" s="401"/>
      <c r="BB52" s="401"/>
      <c r="BC52" s="401"/>
      <c r="BD52" s="401"/>
      <c r="BE52" s="401"/>
      <c r="BF52" s="406"/>
    </row>
    <row r="53" spans="3:58" ht="15" customHeight="1">
      <c r="C53" s="429"/>
      <c r="D53" s="430"/>
      <c r="E53" s="431"/>
      <c r="F53" s="416"/>
      <c r="G53" s="417"/>
      <c r="H53" s="417"/>
      <c r="I53" s="417"/>
      <c r="J53" s="417"/>
      <c r="K53" s="417"/>
      <c r="L53" s="417"/>
      <c r="M53" s="417"/>
      <c r="N53" s="417"/>
      <c r="O53" s="417"/>
      <c r="P53" s="418"/>
      <c r="Q53" s="403"/>
      <c r="R53" s="404"/>
      <c r="S53" s="405"/>
      <c r="T53" s="422"/>
      <c r="U53" s="423"/>
      <c r="V53" s="423"/>
      <c r="W53" s="423"/>
      <c r="X53" s="423"/>
      <c r="Y53" s="423"/>
      <c r="Z53" s="423"/>
      <c r="AA53" s="423"/>
      <c r="AB53" s="423"/>
      <c r="AC53" s="423"/>
      <c r="AD53" s="423"/>
      <c r="AE53" s="423"/>
      <c r="AF53" s="423"/>
      <c r="AG53" s="423"/>
      <c r="AH53" s="423"/>
      <c r="AI53" s="424"/>
      <c r="AJ53" s="403"/>
      <c r="AK53" s="404"/>
      <c r="AL53" s="404"/>
      <c r="AM53" s="404"/>
      <c r="AN53" s="404"/>
      <c r="AO53" s="404"/>
      <c r="AP53" s="404"/>
      <c r="AQ53" s="404"/>
      <c r="AR53" s="404"/>
      <c r="AS53" s="404"/>
      <c r="AT53" s="404"/>
      <c r="AU53" s="404"/>
      <c r="AV53" s="404"/>
      <c r="AW53" s="404"/>
      <c r="AX53" s="404"/>
      <c r="AY53" s="405"/>
      <c r="AZ53" s="403"/>
      <c r="BA53" s="404"/>
      <c r="BB53" s="404"/>
      <c r="BC53" s="404"/>
      <c r="BD53" s="404"/>
      <c r="BE53" s="404"/>
      <c r="BF53" s="407"/>
    </row>
    <row r="54" spans="3:58" ht="15" customHeight="1">
      <c r="C54" s="426" t="str">
        <f>IF(入力!B45="","",入力!B45)</f>
        <v/>
      </c>
      <c r="D54" s="427"/>
      <c r="E54" s="428"/>
      <c r="F54" s="413" t="str">
        <f>IF(入力!C46="","",入力!C45&amp;"　"&amp;入力!E45&amp;"
"&amp;入力!C46&amp;"　"&amp;入力!E46)</f>
        <v/>
      </c>
      <c r="G54" s="414"/>
      <c r="H54" s="414"/>
      <c r="I54" s="414"/>
      <c r="J54" s="414"/>
      <c r="K54" s="414"/>
      <c r="L54" s="414"/>
      <c r="M54" s="414"/>
      <c r="N54" s="414"/>
      <c r="O54" s="414"/>
      <c r="P54" s="415"/>
      <c r="Q54" s="400" t="str">
        <f>IF(入力!G45="","",入力!G45)</f>
        <v/>
      </c>
      <c r="R54" s="401"/>
      <c r="S54" s="402"/>
      <c r="T54" s="419" t="str">
        <f>IF(入力!I45="","",入力!I45)</f>
        <v/>
      </c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1"/>
      <c r="AJ54" s="400" t="str">
        <f>IF(入力!M45="","",入力!M45)</f>
        <v/>
      </c>
      <c r="AK54" s="401"/>
      <c r="AL54" s="401"/>
      <c r="AM54" s="401"/>
      <c r="AN54" s="401"/>
      <c r="AO54" s="401"/>
      <c r="AP54" s="401"/>
      <c r="AQ54" s="401"/>
      <c r="AR54" s="401"/>
      <c r="AS54" s="401"/>
      <c r="AT54" s="401"/>
      <c r="AU54" s="401"/>
      <c r="AV54" s="401"/>
      <c r="AW54" s="401"/>
      <c r="AX54" s="401"/>
      <c r="AY54" s="402"/>
      <c r="AZ54" s="400" t="str">
        <f>IF(入力!P45="","",入力!P45)</f>
        <v/>
      </c>
      <c r="BA54" s="401"/>
      <c r="BB54" s="401"/>
      <c r="BC54" s="401"/>
      <c r="BD54" s="401"/>
      <c r="BE54" s="401"/>
      <c r="BF54" s="406"/>
    </row>
    <row r="55" spans="3:58" ht="15" customHeight="1">
      <c r="C55" s="429"/>
      <c r="D55" s="430"/>
      <c r="E55" s="431"/>
      <c r="F55" s="416"/>
      <c r="G55" s="417"/>
      <c r="H55" s="417"/>
      <c r="I55" s="417"/>
      <c r="J55" s="417"/>
      <c r="K55" s="417"/>
      <c r="L55" s="417"/>
      <c r="M55" s="417"/>
      <c r="N55" s="417"/>
      <c r="O55" s="417"/>
      <c r="P55" s="418"/>
      <c r="Q55" s="403"/>
      <c r="R55" s="404"/>
      <c r="S55" s="405"/>
      <c r="T55" s="422"/>
      <c r="U55" s="423"/>
      <c r="V55" s="423"/>
      <c r="W55" s="423"/>
      <c r="X55" s="423"/>
      <c r="Y55" s="423"/>
      <c r="Z55" s="423"/>
      <c r="AA55" s="423"/>
      <c r="AB55" s="423"/>
      <c r="AC55" s="423"/>
      <c r="AD55" s="423"/>
      <c r="AE55" s="423"/>
      <c r="AF55" s="423"/>
      <c r="AG55" s="423"/>
      <c r="AH55" s="423"/>
      <c r="AI55" s="424"/>
      <c r="AJ55" s="403"/>
      <c r="AK55" s="404"/>
      <c r="AL55" s="404"/>
      <c r="AM55" s="404"/>
      <c r="AN55" s="404"/>
      <c r="AO55" s="404"/>
      <c r="AP55" s="404"/>
      <c r="AQ55" s="404"/>
      <c r="AR55" s="404"/>
      <c r="AS55" s="404"/>
      <c r="AT55" s="404"/>
      <c r="AU55" s="404"/>
      <c r="AV55" s="404"/>
      <c r="AW55" s="404"/>
      <c r="AX55" s="404"/>
      <c r="AY55" s="405"/>
      <c r="AZ55" s="403"/>
      <c r="BA55" s="404"/>
      <c r="BB55" s="404"/>
      <c r="BC55" s="404"/>
      <c r="BD55" s="404"/>
      <c r="BE55" s="404"/>
      <c r="BF55" s="407"/>
    </row>
    <row r="56" spans="3:58" ht="15" customHeight="1">
      <c r="C56" s="426" t="str">
        <f>IF(入力!B47="","",入力!B47)</f>
        <v/>
      </c>
      <c r="D56" s="427"/>
      <c r="E56" s="428"/>
      <c r="F56" s="413" t="str">
        <f>IF(入力!C48="","",入力!C47&amp;"　"&amp;入力!E47&amp;"
"&amp;入力!C48&amp;"　"&amp;入力!E48)</f>
        <v/>
      </c>
      <c r="G56" s="414"/>
      <c r="H56" s="414"/>
      <c r="I56" s="414"/>
      <c r="J56" s="414"/>
      <c r="K56" s="414"/>
      <c r="L56" s="414"/>
      <c r="M56" s="414"/>
      <c r="N56" s="414"/>
      <c r="O56" s="414"/>
      <c r="P56" s="415"/>
      <c r="Q56" s="400" t="str">
        <f>IF(入力!G47="","",入力!G47)</f>
        <v/>
      </c>
      <c r="R56" s="401"/>
      <c r="S56" s="402"/>
      <c r="T56" s="419" t="str">
        <f>IF(入力!I47="","",入力!I47)</f>
        <v/>
      </c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1"/>
      <c r="AJ56" s="400" t="str">
        <f>IF(入力!M47="","",入力!M47)</f>
        <v/>
      </c>
      <c r="AK56" s="401"/>
      <c r="AL56" s="401"/>
      <c r="AM56" s="401"/>
      <c r="AN56" s="401"/>
      <c r="AO56" s="401"/>
      <c r="AP56" s="401"/>
      <c r="AQ56" s="401"/>
      <c r="AR56" s="401"/>
      <c r="AS56" s="401"/>
      <c r="AT56" s="401"/>
      <c r="AU56" s="401"/>
      <c r="AV56" s="401"/>
      <c r="AW56" s="401"/>
      <c r="AX56" s="401"/>
      <c r="AY56" s="402"/>
      <c r="AZ56" s="400" t="str">
        <f>IF(入力!P47="","",入力!P47)</f>
        <v/>
      </c>
      <c r="BA56" s="401"/>
      <c r="BB56" s="401"/>
      <c r="BC56" s="401"/>
      <c r="BD56" s="401"/>
      <c r="BE56" s="401"/>
      <c r="BF56" s="406"/>
    </row>
    <row r="57" spans="3:58" ht="15" customHeight="1" thickBot="1">
      <c r="C57" s="432"/>
      <c r="D57" s="433"/>
      <c r="E57" s="434"/>
      <c r="F57" s="435"/>
      <c r="G57" s="436"/>
      <c r="H57" s="436"/>
      <c r="I57" s="436"/>
      <c r="J57" s="436"/>
      <c r="K57" s="436"/>
      <c r="L57" s="436"/>
      <c r="M57" s="436"/>
      <c r="N57" s="436"/>
      <c r="O57" s="436"/>
      <c r="P57" s="437"/>
      <c r="Q57" s="438"/>
      <c r="R57" s="439"/>
      <c r="S57" s="440"/>
      <c r="T57" s="441"/>
      <c r="U57" s="442"/>
      <c r="V57" s="442"/>
      <c r="W57" s="442"/>
      <c r="X57" s="442"/>
      <c r="Y57" s="442"/>
      <c r="Z57" s="442"/>
      <c r="AA57" s="442"/>
      <c r="AB57" s="442"/>
      <c r="AC57" s="442"/>
      <c r="AD57" s="442"/>
      <c r="AE57" s="442"/>
      <c r="AF57" s="442"/>
      <c r="AG57" s="442"/>
      <c r="AH57" s="442"/>
      <c r="AI57" s="443"/>
      <c r="AJ57" s="438"/>
      <c r="AK57" s="439"/>
      <c r="AL57" s="439"/>
      <c r="AM57" s="439"/>
      <c r="AN57" s="439"/>
      <c r="AO57" s="439"/>
      <c r="AP57" s="439"/>
      <c r="AQ57" s="439"/>
      <c r="AR57" s="439"/>
      <c r="AS57" s="439"/>
      <c r="AT57" s="439"/>
      <c r="AU57" s="439"/>
      <c r="AV57" s="439"/>
      <c r="AW57" s="439"/>
      <c r="AX57" s="439"/>
      <c r="AY57" s="440"/>
      <c r="AZ57" s="438"/>
      <c r="BA57" s="439"/>
      <c r="BB57" s="439"/>
      <c r="BC57" s="439"/>
      <c r="BD57" s="439"/>
      <c r="BE57" s="439"/>
      <c r="BF57" s="44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市川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431832045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田嶋　せつ子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507332711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逸見　綾子</v>
      </c>
      <c r="D9" s="286"/>
      <c r="E9" s="286"/>
      <c r="F9" s="286"/>
      <c r="G9" s="275">
        <f>IF(入力!G9="","",入力!G9)</f>
        <v>507332750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>0217601</v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>三浦　裕子</v>
      </c>
      <c r="D11" s="286"/>
      <c r="E11" s="286"/>
      <c r="F11" s="286"/>
      <c r="G11" s="275">
        <f>IF(入力!G11="","",入力!G11)</f>
        <v>507269666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8850188511</v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3"/>
      <c r="B14" s="273"/>
      <c r="C14" s="287"/>
      <c r="D14" s="288"/>
      <c r="E14" s="288"/>
      <c r="F14" s="288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3" t="s">
        <v>5</v>
      </c>
      <c r="B15" s="273"/>
      <c r="C15" s="285" t="str">
        <f>IF(入力!C16="","",入力!C16&amp;"　"&amp;入力!E16)</f>
        <v>田嶋　せつ子</v>
      </c>
      <c r="D15" s="286"/>
      <c r="E15" s="286"/>
      <c r="F15" s="283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3"/>
      <c r="B16" s="273"/>
      <c r="C16" s="287"/>
      <c r="D16" s="288"/>
      <c r="E16" s="288"/>
      <c r="F16" s="284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3" t="s">
        <v>6</v>
      </c>
      <c r="B17" s="273"/>
      <c r="C17" s="276" t="str">
        <f>IF(入力!C17="","",入力!C17&amp;"　"&amp;入力!E17)</f>
        <v>市川市本塩5-3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047-358-0761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>090－2541－0709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佐々木　愛理</v>
      </c>
      <c r="D25" s="286"/>
      <c r="E25" s="286"/>
      <c r="F25" s="286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葛飾小学校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518037673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横関　華南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塩焼小学校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512164798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4</v>
      </c>
      <c r="C29" s="285" t="str">
        <f>IF(入力!C30="","",入力!C30&amp;"　"&amp;入力!E30)</f>
        <v>田中　侑里</v>
      </c>
      <c r="D29" s="286"/>
      <c r="E29" s="286"/>
      <c r="F29" s="286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信篤小学校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513166669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5</v>
      </c>
      <c r="C31" s="285" t="str">
        <f>IF(入力!C32="","",入力!C32&amp;"　"&amp;入力!E32)</f>
        <v>増渕　瑠美</v>
      </c>
      <c r="D31" s="286"/>
      <c r="E31" s="286"/>
      <c r="F31" s="286"/>
      <c r="G31" s="273">
        <f>IF(入力!G31="","",入力!G31)</f>
        <v>4</v>
      </c>
      <c r="H31" s="273" t="str">
        <f>IF(入力!H31="","",入力!H31)</f>
        <v/>
      </c>
      <c r="I31" s="273" t="str">
        <f>IF(入力!I31="","",入力!I31)</f>
        <v>塩焼小学校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516907610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6</v>
      </c>
      <c r="C33" s="285" t="str">
        <f>IF(入力!C34="","",入力!C34&amp;"　"&amp;入力!E34)</f>
        <v>平子　杏菜</v>
      </c>
      <c r="D33" s="286"/>
      <c r="E33" s="286"/>
      <c r="F33" s="286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行徳小学校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517004899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7</v>
      </c>
      <c r="C35" s="285" t="str">
        <f>IF(入力!C36="","",入力!C36&amp;"　"&amp;入力!E36)</f>
        <v>岩倉　陽</v>
      </c>
      <c r="D35" s="286"/>
      <c r="E35" s="286"/>
      <c r="F35" s="286"/>
      <c r="G35" s="273">
        <f>IF(入力!G35="","",入力!G35)</f>
        <v>3</v>
      </c>
      <c r="H35" s="273" t="str">
        <f>IF(入力!H35="","",入力!H35)</f>
        <v/>
      </c>
      <c r="I35" s="273" t="str">
        <f>IF(入力!I35="","",入力!I35)</f>
        <v>信篤小学校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514721285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8</v>
      </c>
      <c r="C37" s="285" t="str">
        <f>IF(入力!C38="","",入力!C38&amp;"　"&amp;入力!E38)</f>
        <v>宮本　莉子</v>
      </c>
      <c r="D37" s="286"/>
      <c r="E37" s="286"/>
      <c r="F37" s="286"/>
      <c r="G37" s="273">
        <f>IF(入力!G37="","",入力!G37)</f>
        <v>3</v>
      </c>
      <c r="H37" s="273" t="str">
        <f>IF(入力!H37="","",入力!H37)</f>
        <v/>
      </c>
      <c r="I37" s="273" t="str">
        <f>IF(入力!I37="","",入力!I37)</f>
        <v>塩焼小学校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516797900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9</v>
      </c>
      <c r="C39" s="285" t="str">
        <f>IF(入力!C40="","",入力!C40&amp;"　"&amp;入力!E40)</f>
        <v>佐々木　美羽</v>
      </c>
      <c r="D39" s="286"/>
      <c r="E39" s="286"/>
      <c r="F39" s="286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南新浜小学校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516827482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10</v>
      </c>
      <c r="C41" s="285" t="str">
        <f>IF(入力!C42="","",入力!C42&amp;"　"&amp;入力!E42)</f>
        <v>星　陽月</v>
      </c>
      <c r="D41" s="286"/>
      <c r="E41" s="286"/>
      <c r="F41" s="286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信篤小学校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518589028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11</v>
      </c>
      <c r="C43" s="285" t="str">
        <f>IF(入力!C44="","",入力!C44&amp;"　"&amp;入力!E44)</f>
        <v>疋田　結香</v>
      </c>
      <c r="D43" s="286"/>
      <c r="E43" s="286"/>
      <c r="F43" s="286"/>
      <c r="G43" s="273">
        <f>IF(入力!G43="","",入力!G43)</f>
        <v>1</v>
      </c>
      <c r="H43" s="273" t="str">
        <f>IF(入力!H43="","",入力!H43)</f>
        <v/>
      </c>
      <c r="I43" s="273" t="str">
        <f>IF(入力!I43="","",入力!I43)</f>
        <v>鬼高小学校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518589035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 t="str">
        <f>IF(入力!B45="","",入力!B45)</f>
        <v/>
      </c>
      <c r="C45" s="285" t="str">
        <f>IF(入力!C46="","",入力!C46&amp;"　"&amp;入力!E46)</f>
        <v/>
      </c>
      <c r="D45" s="286"/>
      <c r="E45" s="286"/>
      <c r="F45" s="286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85" t="str">
        <f>IF(入力!C48="","",入力!C48&amp;"　"&amp;入力!E48)</f>
        <v/>
      </c>
      <c r="D47" s="286"/>
      <c r="E47" s="286"/>
      <c r="F47" s="286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3" t="s">
        <v>0</v>
      </c>
      <c r="B2" s="273"/>
      <c r="C2" s="276" t="str">
        <f>IF(入力!C3="","",入力!C3)</f>
        <v>市川</v>
      </c>
      <c r="D2" s="276"/>
      <c r="E2" s="276"/>
      <c r="F2" s="276"/>
      <c r="G2" s="276"/>
      <c r="H2" s="276"/>
      <c r="I2" s="276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5" customHeight="1">
      <c r="A3" s="273"/>
      <c r="B3" s="273"/>
      <c r="C3" s="276"/>
      <c r="D3" s="276"/>
      <c r="E3" s="276"/>
      <c r="F3" s="276"/>
      <c r="G3" s="276"/>
      <c r="H3" s="276"/>
      <c r="I3" s="276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77">
        <f>IF(入力!C4="","",IF(入力!C5="",入力!C4,入力!C4&amp;"　　"&amp;入力!C5))</f>
        <v>431832045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73" t="s">
        <v>1</v>
      </c>
      <c r="B6" s="273"/>
      <c r="C6" s="285" t="str">
        <f>IF(入力!C8="","",入力!C8&amp;"　"&amp;入力!E8)</f>
        <v>田嶋　せつ子</v>
      </c>
      <c r="D6" s="286"/>
      <c r="E6" s="286"/>
      <c r="F6" s="286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73"/>
      <c r="B7" s="273"/>
      <c r="C7" s="290"/>
      <c r="D7" s="291"/>
      <c r="E7" s="291"/>
      <c r="F7" s="291"/>
      <c r="G7" s="275">
        <f>IF(入力!G7="","",入力!G7)</f>
        <v>507332711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73"/>
      <c r="B8" s="273"/>
      <c r="C8" s="287"/>
      <c r="D8" s="288"/>
      <c r="E8" s="288"/>
      <c r="F8" s="288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73" t="s">
        <v>19</v>
      </c>
      <c r="B9" s="273"/>
      <c r="C9" s="285" t="str">
        <f>IF(入力!C10="","",入力!C10&amp;"　"&amp;入力!E10)</f>
        <v>逸見　綾子</v>
      </c>
      <c r="D9" s="286"/>
      <c r="E9" s="286"/>
      <c r="F9" s="286"/>
      <c r="G9" s="275">
        <f>IF(入力!G9="","",入力!G9)</f>
        <v>507332750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>0217601</v>
      </c>
      <c r="N9" s="275"/>
      <c r="O9" s="275"/>
    </row>
    <row r="10" spans="1:15" ht="14.45" customHeight="1">
      <c r="A10" s="273"/>
      <c r="B10" s="273"/>
      <c r="C10" s="287"/>
      <c r="D10" s="288"/>
      <c r="E10" s="288"/>
      <c r="F10" s="288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73" t="s">
        <v>20</v>
      </c>
      <c r="B11" s="273"/>
      <c r="C11" s="285" t="str">
        <f>IF(入力!C12="","",入力!C12&amp;"　"&amp;入力!E12)</f>
        <v>三浦　裕子</v>
      </c>
      <c r="D11" s="286"/>
      <c r="E11" s="286"/>
      <c r="F11" s="286"/>
      <c r="G11" s="275">
        <f>IF(入力!G11="","",入力!G11)</f>
        <v>507269666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8850188511</v>
      </c>
      <c r="N11" s="275"/>
      <c r="O11" s="275"/>
    </row>
    <row r="12" spans="1:15" ht="14.45" customHeight="1">
      <c r="A12" s="273"/>
      <c r="B12" s="273"/>
      <c r="C12" s="287"/>
      <c r="D12" s="288"/>
      <c r="E12" s="288"/>
      <c r="F12" s="288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73" t="s">
        <v>4</v>
      </c>
      <c r="B13" s="273"/>
      <c r="C13" s="285" t="str">
        <f>IF(入力!C14="","",入力!C14&amp;"　"&amp;入力!E14)</f>
        <v/>
      </c>
      <c r="D13" s="286"/>
      <c r="E13" s="286"/>
      <c r="F13" s="286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3"/>
      <c r="B14" s="273"/>
      <c r="C14" s="287"/>
      <c r="D14" s="288"/>
      <c r="E14" s="288"/>
      <c r="F14" s="288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3" t="s">
        <v>5</v>
      </c>
      <c r="B15" s="273"/>
      <c r="C15" s="285" t="str">
        <f>IF(入力!C16="","",入力!C16&amp;"　"&amp;入力!E16)</f>
        <v>田嶋　せつ子</v>
      </c>
      <c r="D15" s="286"/>
      <c r="E15" s="286"/>
      <c r="F15" s="283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3"/>
      <c r="B16" s="273"/>
      <c r="C16" s="287"/>
      <c r="D16" s="288"/>
      <c r="E16" s="288"/>
      <c r="F16" s="284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73" t="s">
        <v>6</v>
      </c>
      <c r="B17" s="273"/>
      <c r="C17" s="276" t="str">
        <f>IF(入力!C17="","",入力!C17&amp;"　"&amp;入力!E17)</f>
        <v>市川市本塩5-3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73"/>
      <c r="B18" s="273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73" t="s">
        <v>7</v>
      </c>
      <c r="B19" s="273"/>
      <c r="C19" s="276" t="str">
        <f>IF(入力!C19="","",入力!C19&amp;"　"&amp;入力!E19)</f>
        <v>047-358-0761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73"/>
      <c r="B20" s="273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73" t="s">
        <v>8</v>
      </c>
      <c r="B21" s="273"/>
      <c r="C21" s="276" t="str">
        <f>IF(入力!C21="","",入力!C21&amp;"－"&amp;入力!E21&amp;"－"&amp;入力!G21)</f>
        <v>090－2541－0709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73"/>
      <c r="B22" s="273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>
        <f>IF(入力!B25="","",入力!B25)</f>
        <v>1</v>
      </c>
      <c r="C25" s="285" t="str">
        <f>IF(入力!C26="","",入力!C26&amp;"　"&amp;入力!E26)</f>
        <v>佐々木　愛理</v>
      </c>
      <c r="D25" s="286"/>
      <c r="E25" s="286"/>
      <c r="F25" s="286"/>
      <c r="G25" s="273">
        <f>IF(入力!G25="","",入力!G25)</f>
        <v>5</v>
      </c>
      <c r="H25" s="273" t="str">
        <f>IF(入力!H25="","",入力!H25)</f>
        <v/>
      </c>
      <c r="I25" s="273" t="str">
        <f>IF(入力!I25="","",入力!I25)</f>
        <v>葛飾小学校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518037673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87"/>
      <c r="D26" s="288"/>
      <c r="E26" s="288"/>
      <c r="F26" s="288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85" t="str">
        <f>IF(入力!C28="","",入力!C28&amp;"　"&amp;入力!E28)</f>
        <v>横関　華南</v>
      </c>
      <c r="D27" s="286"/>
      <c r="E27" s="286"/>
      <c r="F27" s="286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塩焼小学校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512164798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87"/>
      <c r="D28" s="288"/>
      <c r="E28" s="288"/>
      <c r="F28" s="288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4</v>
      </c>
      <c r="C29" s="285" t="str">
        <f>IF(入力!C30="","",入力!C30&amp;"　"&amp;入力!E30)</f>
        <v>田中　侑里</v>
      </c>
      <c r="D29" s="286"/>
      <c r="E29" s="286"/>
      <c r="F29" s="286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信篤小学校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513166669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87"/>
      <c r="D30" s="288"/>
      <c r="E30" s="288"/>
      <c r="F30" s="288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5</v>
      </c>
      <c r="C31" s="285" t="str">
        <f>IF(入力!C32="","",入力!C32&amp;"　"&amp;入力!E32)</f>
        <v>増渕　瑠美</v>
      </c>
      <c r="D31" s="286"/>
      <c r="E31" s="286"/>
      <c r="F31" s="286"/>
      <c r="G31" s="273">
        <f>IF(入力!G31="","",入力!G31)</f>
        <v>4</v>
      </c>
      <c r="H31" s="273" t="str">
        <f>IF(入力!H31="","",入力!H31)</f>
        <v/>
      </c>
      <c r="I31" s="273" t="str">
        <f>IF(入力!I31="","",入力!I31)</f>
        <v>塩焼小学校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516907610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87"/>
      <c r="D32" s="288"/>
      <c r="E32" s="288"/>
      <c r="F32" s="288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6</v>
      </c>
      <c r="C33" s="285" t="str">
        <f>IF(入力!C34="","",入力!C34&amp;"　"&amp;入力!E34)</f>
        <v>平子　杏菜</v>
      </c>
      <c r="D33" s="286"/>
      <c r="E33" s="286"/>
      <c r="F33" s="286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行徳小学校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517004899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87"/>
      <c r="D34" s="288"/>
      <c r="E34" s="288"/>
      <c r="F34" s="288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7</v>
      </c>
      <c r="C35" s="285" t="str">
        <f>IF(入力!C36="","",入力!C36&amp;"　"&amp;入力!E36)</f>
        <v>岩倉　陽</v>
      </c>
      <c r="D35" s="286"/>
      <c r="E35" s="286"/>
      <c r="F35" s="286"/>
      <c r="G35" s="273">
        <f>IF(入力!G35="","",入力!G35)</f>
        <v>3</v>
      </c>
      <c r="H35" s="273" t="str">
        <f>IF(入力!H35="","",入力!H35)</f>
        <v/>
      </c>
      <c r="I35" s="273" t="str">
        <f>IF(入力!I35="","",入力!I35)</f>
        <v>信篤小学校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514721285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87"/>
      <c r="D36" s="288"/>
      <c r="E36" s="288"/>
      <c r="F36" s="288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8</v>
      </c>
      <c r="C37" s="285" t="str">
        <f>IF(入力!C38="","",入力!C38&amp;"　"&amp;入力!E38)</f>
        <v>宮本　莉子</v>
      </c>
      <c r="D37" s="286"/>
      <c r="E37" s="286"/>
      <c r="F37" s="286"/>
      <c r="G37" s="273">
        <f>IF(入力!G37="","",入力!G37)</f>
        <v>3</v>
      </c>
      <c r="H37" s="273" t="str">
        <f>IF(入力!H37="","",入力!H37)</f>
        <v/>
      </c>
      <c r="I37" s="273" t="str">
        <f>IF(入力!I37="","",入力!I37)</f>
        <v>塩焼小学校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516797900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87"/>
      <c r="D38" s="288"/>
      <c r="E38" s="288"/>
      <c r="F38" s="288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9</v>
      </c>
      <c r="C39" s="285" t="str">
        <f>IF(入力!C40="","",入力!C40&amp;"　"&amp;入力!E40)</f>
        <v>佐々木　美羽</v>
      </c>
      <c r="D39" s="286"/>
      <c r="E39" s="286"/>
      <c r="F39" s="286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南新浜小学校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516827482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87"/>
      <c r="D40" s="288"/>
      <c r="E40" s="288"/>
      <c r="F40" s="288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10</v>
      </c>
      <c r="C41" s="285" t="str">
        <f>IF(入力!C42="","",入力!C42&amp;"　"&amp;入力!E42)</f>
        <v>星　陽月</v>
      </c>
      <c r="D41" s="286"/>
      <c r="E41" s="286"/>
      <c r="F41" s="286"/>
      <c r="G41" s="273">
        <f>IF(入力!G41="","",入力!G41)</f>
        <v>3</v>
      </c>
      <c r="H41" s="273" t="str">
        <f>IF(入力!H41="","",入力!H41)</f>
        <v/>
      </c>
      <c r="I41" s="273" t="str">
        <f>IF(入力!I41="","",入力!I41)</f>
        <v>信篤小学校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518589028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87"/>
      <c r="D42" s="288"/>
      <c r="E42" s="288"/>
      <c r="F42" s="288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11</v>
      </c>
      <c r="C43" s="285" t="str">
        <f>IF(入力!C44="","",入力!C44&amp;"　"&amp;入力!E44)</f>
        <v>疋田　結香</v>
      </c>
      <c r="D43" s="286"/>
      <c r="E43" s="286"/>
      <c r="F43" s="286"/>
      <c r="G43" s="273">
        <f>IF(入力!G43="","",入力!G43)</f>
        <v>1</v>
      </c>
      <c r="H43" s="273" t="str">
        <f>IF(入力!H43="","",入力!H43)</f>
        <v/>
      </c>
      <c r="I43" s="273" t="str">
        <f>IF(入力!I43="","",入力!I43)</f>
        <v>鬼高小学校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518589035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87"/>
      <c r="D44" s="288"/>
      <c r="E44" s="288"/>
      <c r="F44" s="288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 t="str">
        <f>IF(入力!B45="","",入力!B45)</f>
        <v/>
      </c>
      <c r="C45" s="285" t="str">
        <f>IF(入力!C46="","",入力!C46&amp;"　"&amp;入力!E46)</f>
        <v/>
      </c>
      <c r="D45" s="286"/>
      <c r="E45" s="286"/>
      <c r="F45" s="286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87"/>
      <c r="D46" s="288"/>
      <c r="E46" s="288"/>
      <c r="F46" s="288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85" t="str">
        <f>IF(入力!C48="","",入力!C48&amp;"　"&amp;入力!E48)</f>
        <v/>
      </c>
      <c r="D47" s="286"/>
      <c r="E47" s="286"/>
      <c r="F47" s="286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87"/>
      <c r="D48" s="288"/>
      <c r="E48" s="288"/>
      <c r="F48" s="288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85" t="str">
        <f>IF(入力!C50="","",入力!C50&amp;"　"&amp;入力!E50)</f>
        <v/>
      </c>
      <c r="D49" s="286"/>
      <c r="E49" s="286"/>
      <c r="F49" s="286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87"/>
      <c r="D50" s="288"/>
      <c r="E50" s="288"/>
      <c r="F50" s="288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87"/>
      <c r="D52" s="288"/>
      <c r="E52" s="288"/>
      <c r="F52" s="288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1"/>
      <c r="B5" s="452"/>
      <c r="C5" s="452"/>
      <c r="D5" s="452"/>
      <c r="E5" s="452"/>
      <c r="F5" s="452"/>
      <c r="G5" s="453"/>
      <c r="H5" s="29" t="str">
        <f>IF(入力!J3="","",入力!J3)</f>
        <v>女子</v>
      </c>
      <c r="I5" s="29">
        <f>入力!Y25</f>
        <v>13</v>
      </c>
      <c r="J5" s="454" t="str">
        <f>IF(入力!A55="","",入力!A55)</f>
        <v>次の人に優しいパスを！アタッカーに打ちやすいトスを！繋いでもらったボールを全力でアタック！全ては仲間のためとこの夏笑顔と涙で頑張ってきました。１人１人はまだまだ未熟だけれどチーム一丸頑張ります。元気に笑顔で、目標は１番元気なチームです。</v>
      </c>
      <c r="K5" s="455"/>
      <c r="L5" s="455"/>
      <c r="M5" s="455"/>
      <c r="N5" s="455"/>
      <c r="O5" s="455"/>
      <c r="P5" s="455"/>
      <c r="Q5" s="45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21020</v>
      </c>
      <c r="B7" s="33" t="str">
        <f>IF(入力!C3="","",入力!C3)</f>
        <v>市川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妙典</v>
      </c>
      <c r="T7" s="33"/>
      <c r="U7" s="33">
        <f>IF(入力!C4="","",入力!C4)</f>
        <v>431832045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75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272</v>
      </c>
      <c r="S17" s="33" t="str">
        <f>IF(入力!W9="","",入力!W9)</f>
        <v>0114</v>
      </c>
      <c r="T17" s="33" t="str">
        <f>IF(入力!P10="","",入力!P10)</f>
        <v>市川市塩焼2-2-1-225</v>
      </c>
      <c r="U17" s="33" t="str">
        <f>IF(入力!AL9="","",入力!AL9)</f>
        <v>047</v>
      </c>
      <c r="V17" s="33" t="str">
        <f>IF(入力!AK10="","",入力!AK10)</f>
        <v>356</v>
      </c>
      <c r="W17" s="33" t="str">
        <f>IF(入力!AP10="","",入力!AP10)</f>
        <v>1731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>
        <f>IF(入力!AT11="","",入力!AT11)</f>
        <v>58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0014</v>
      </c>
      <c r="T20" s="33" t="str">
        <f>IF(入力!P12="","",入力!P12)</f>
        <v>市川市田尻1-7-2-615</v>
      </c>
      <c r="U20" s="33" t="str">
        <f>IF(入力!AL11="","",入力!AL11)</f>
        <v>047</v>
      </c>
      <c r="V20" s="33" t="str">
        <f>IF(入力!AK12="","",入力!AK12)</f>
        <v>379</v>
      </c>
      <c r="W20" s="33" t="str">
        <f>IF(入力!AP12="","",入力!AP12)</f>
        <v>4130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市川市本塩5-3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佐々木</v>
      </c>
      <c r="D24" s="75" t="str">
        <f>VLOOKUP($B$51,$A$53:$F$352,4)</f>
        <v>愛理</v>
      </c>
      <c r="E24" s="75" t="str">
        <f>VLOOKUP($B$51,$A$53:$F$352,5)</f>
        <v>ササキ</v>
      </c>
      <c r="F24" s="75" t="str">
        <f>VLOOKUP($B$51,$A$53:$F$352,6)</f>
        <v>アイリ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佐々木</v>
      </c>
      <c r="D53" s="33" t="str">
        <f>IF(入力!E26="","",入力!E26)</f>
        <v>愛理</v>
      </c>
      <c r="E53" s="33" t="str">
        <f>IF(入力!C25="","",入力!C25)</f>
        <v>ササキ</v>
      </c>
      <c r="F53" s="33" t="str">
        <f>IF(入力!E25="","",入力!E25)</f>
        <v>アイリ</v>
      </c>
      <c r="G53" s="33">
        <f>IF(入力!M25="","",入力!M25)</f>
        <v>518037673</v>
      </c>
      <c r="H53" s="33" t="str">
        <f>IF(入力!I25="","",入力!I25)</f>
        <v>葛飾小学校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横関</v>
      </c>
      <c r="D54" s="33" t="str">
        <f>IF(入力!E28="","",入力!E28)</f>
        <v>華南</v>
      </c>
      <c r="E54" s="33" t="str">
        <f>IF(入力!C27="","",入力!C27)</f>
        <v>ヨコゼキ</v>
      </c>
      <c r="F54" s="33" t="str">
        <f>IF(入力!E27="","",入力!E27)</f>
        <v>カナン</v>
      </c>
      <c r="G54" s="33">
        <f>IF(入力!M27="","",入力!M27)</f>
        <v>512164798</v>
      </c>
      <c r="H54" s="33" t="str">
        <f>IF(入力!I27="","",入力!I27)</f>
        <v>塩焼小学校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田中</v>
      </c>
      <c r="D55" s="33" t="str">
        <f>IF(入力!E30="","",入力!E30)</f>
        <v>侑里</v>
      </c>
      <c r="E55" s="33" t="str">
        <f>IF(入力!C29="","",入力!C29)</f>
        <v>タナカ</v>
      </c>
      <c r="F55" s="33" t="str">
        <f>IF(入力!E29="","",入力!E29)</f>
        <v>ユリ</v>
      </c>
      <c r="G55" s="33">
        <f>IF(入力!M29="","",入力!M29)</f>
        <v>513166669</v>
      </c>
      <c r="H55" s="33" t="str">
        <f>IF(入力!I29="","",入力!I29)</f>
        <v>信篤小学校</v>
      </c>
      <c r="I55" s="33">
        <f>IF(入力!G29="","",入力!G29)</f>
        <v>5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増渕</v>
      </c>
      <c r="D56" s="33" t="str">
        <f>IF(入力!E32="","",入力!E32)</f>
        <v>瑠美</v>
      </c>
      <c r="E56" s="33" t="str">
        <f>IF(入力!C31="","",入力!C31)</f>
        <v>マスブチ</v>
      </c>
      <c r="F56" s="33" t="str">
        <f>IF(入力!E31="","",入力!E31)</f>
        <v>ルミ</v>
      </c>
      <c r="G56" s="33">
        <f>IF(入力!M31="","",入力!M31)</f>
        <v>516907610</v>
      </c>
      <c r="H56" s="33" t="str">
        <f>IF(入力!I31="","",入力!I31)</f>
        <v>塩焼小学校</v>
      </c>
      <c r="I56" s="33">
        <f>IF(入力!G31="","",入力!G31)</f>
        <v>4</v>
      </c>
      <c r="J56" s="33">
        <f>IF(入力!P31="","",入力!P31)</f>
        <v>136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平子</v>
      </c>
      <c r="D57" s="33" t="str">
        <f>IF(入力!E34="","",入力!E34)</f>
        <v>杏菜</v>
      </c>
      <c r="E57" s="33" t="str">
        <f>IF(入力!C33="","",入力!C33)</f>
        <v>ヒラコ</v>
      </c>
      <c r="F57" s="33" t="str">
        <f>IF(入力!E33="","",入力!E33)</f>
        <v>アンナ</v>
      </c>
      <c r="G57" s="33">
        <f>IF(入力!M33="","",入力!M33)</f>
        <v>517004899</v>
      </c>
      <c r="H57" s="33" t="str">
        <f>IF(入力!I33="","",入力!I33)</f>
        <v>行徳小学校</v>
      </c>
      <c r="I57" s="33">
        <f>IF(入力!G33="","",入力!G33)</f>
        <v>4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岩倉</v>
      </c>
      <c r="D58" s="33" t="str">
        <f>IF(入力!E36="","",入力!E36)</f>
        <v>陽</v>
      </c>
      <c r="E58" s="33" t="str">
        <f>IF(入力!C35="","",入力!C35)</f>
        <v>イワクラ</v>
      </c>
      <c r="F58" s="33" t="str">
        <f>IF(入力!E35="","",入力!E35)</f>
        <v>ヒナタ</v>
      </c>
      <c r="G58" s="33">
        <f>IF(入力!M35="","",入力!M35)</f>
        <v>514721285</v>
      </c>
      <c r="H58" s="33" t="str">
        <f>IF(入力!I35="","",入力!I35)</f>
        <v>信篤小学校</v>
      </c>
      <c r="I58" s="33">
        <f>IF(入力!G35="","",入力!G35)</f>
        <v>3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宮本</v>
      </c>
      <c r="D59" s="33" t="str">
        <f>IF(入力!E38="","",入力!E38)</f>
        <v>莉子</v>
      </c>
      <c r="E59" s="33" t="str">
        <f>IF(入力!C37="","",入力!C37)</f>
        <v>ミヤモト</v>
      </c>
      <c r="F59" s="33" t="str">
        <f>IF(入力!E37="","",入力!E37)</f>
        <v>リコ</v>
      </c>
      <c r="G59" s="33">
        <f>IF(入力!M37="","",入力!M37)</f>
        <v>516797900</v>
      </c>
      <c r="H59" s="33" t="str">
        <f>IF(入力!I37="","",入力!I37)</f>
        <v>塩焼小学校</v>
      </c>
      <c r="I59" s="33">
        <f>IF(入力!G37="","",入力!G37)</f>
        <v>3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佐々木</v>
      </c>
      <c r="D60" s="33" t="str">
        <f>IF(入力!E40="","",入力!E40)</f>
        <v>美羽</v>
      </c>
      <c r="E60" s="33" t="str">
        <f>IF(入力!C39="","",入力!C39)</f>
        <v>ササキ</v>
      </c>
      <c r="F60" s="33" t="str">
        <f>IF(入力!E39="","",入力!E39)</f>
        <v>ミワ</v>
      </c>
      <c r="G60" s="33">
        <f>IF(入力!M39="","",入力!M39)</f>
        <v>516827482</v>
      </c>
      <c r="H60" s="33" t="str">
        <f>IF(入力!I39="","",入力!I39)</f>
        <v>南新浜小学校</v>
      </c>
      <c r="I60" s="33">
        <f>IF(入力!G39="","",入力!G39)</f>
        <v>3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星</v>
      </c>
      <c r="D61" s="33" t="str">
        <f>IF(入力!E42="","",入力!E42)</f>
        <v>陽月</v>
      </c>
      <c r="E61" s="33" t="str">
        <f>IF(入力!C41="","",入力!C41)</f>
        <v>ホシ</v>
      </c>
      <c r="F61" s="33" t="str">
        <f>IF(入力!E41="","",入力!E41)</f>
        <v>ヒヅキ</v>
      </c>
      <c r="G61" s="33">
        <f>IF(入力!M41="","",入力!M41)</f>
        <v>518589028</v>
      </c>
      <c r="H61" s="33" t="str">
        <f>IF(入力!I41="","",入力!I41)</f>
        <v>信篤小学校</v>
      </c>
      <c r="I61" s="33">
        <f>IF(入力!G41="","",入力!G41)</f>
        <v>3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疋田</v>
      </c>
      <c r="D62" s="33" t="str">
        <f>IF(入力!E44="","",入力!E44)</f>
        <v>結香</v>
      </c>
      <c r="E62" s="33" t="str">
        <f>IF(入力!C43="","",入力!C43)</f>
        <v>ヒキタ</v>
      </c>
      <c r="F62" s="33" t="str">
        <f>IF(入力!E43="","",入力!E43)</f>
        <v>ユイカ</v>
      </c>
      <c r="G62" s="33">
        <f>IF(入力!M43="","",入力!M43)</f>
        <v>518589035</v>
      </c>
      <c r="H62" s="33" t="str">
        <f>IF(入力!I43="","",入力!I43)</f>
        <v>鬼高小学校</v>
      </c>
      <c r="I62" s="33">
        <f>IF(入力!G43="","",入力!G43)</f>
        <v>1</v>
      </c>
      <c r="J62" s="33">
        <f>IF(入力!P43="","",入力!P43)</f>
        <v>111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2017-09-26T10:56:16Z</cp:lastPrinted>
  <dcterms:created xsi:type="dcterms:W3CDTF">2014-04-05T09:56:00Z</dcterms:created>
  <dcterms:modified xsi:type="dcterms:W3CDTF">2018-09-25T10:31:05Z</dcterms:modified>
</cp:coreProperties>
</file>