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4" l="1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<sst xmlns="http://schemas.openxmlformats.org/spreadsheetml/2006/main" count="410" uniqueCount="273">
  <si>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</si>
  <si>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</si>
  <si>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</si>
  <si>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</si>
  <si>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</si>
  <si>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</si>
  <si>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</si>
  <si>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</si>
  <si>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</si>
  <si>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</si>
  <si>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</si>
  <si>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</si>
  <si>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</si>
  <si>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</si>
  <si>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</si>
  <si>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</si>
  <si>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</si>
  <si>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</si>
  <si>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</si>
  <si>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</si>
  <si>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</si>
  <si>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</si>
  <si>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</si>
  <si>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</si>
  <si>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</si>
  <si>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</si>
  <si>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</si>
  <si>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</si>
  <si>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</si>
  <si>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</si>
  <si>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</si>
  <si>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</si>
  <si>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</si>
  <si>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</si>
  <si>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</si>
  <si>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</si>
  <si>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</si>
  <si>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</si>
  <si>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</si>
  <si>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</si>
  <si>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</si>
  <si>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</si>
  <si>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</si>
  <si>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</si>
  <si>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</si>
  <si>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</si>
  <si>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</si>
  <si>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</si>
  <si>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</si>
  <si>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</si>
  <si>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</si>
  <si>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</si>
  <si>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</si>
  <si>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</si>
  <si>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</si>
  <si>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</si>
  <si>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</si>
  <si>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</si>
  <si>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</si>
  <si>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</si>
  <si>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</si>
  <si>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</si>
  <si>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</si>
  <si>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</si>
  <si>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</si>
  <si>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</si>
  <si>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</si>
  <si>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</si>
  <si>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</si>
  <si>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</si>
  <si>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</si>
  <si>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</si>
  <si>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</si>
  <si>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</si>
  <si>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</si>
  <si>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</si>
  <si>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</si>
  <si>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</si>
  <si>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</si>
  <si>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</si>
  <si>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</si>
  <si>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</si>
  <si>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</si>
  <si>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</si>
  <si>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</si>
  <si>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</si>
  <si>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</si>
  <si>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</si>
  <si>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</si>
  <si>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</si>
  <si>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</si>
  <si>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</si>
  <si>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</si>
  <si>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</si>
  <si>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</si>
  <si>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</si>
  <si>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</si>
  <si>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</si>
  <si>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</si>
  <si>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</si>
  <si>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</si>
  <si>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</si>
  <si>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</si>
  <si>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</si>
  <si>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</si>
  <si>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</si>
  <si>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</si>
  <si>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</si>
  <si>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</si>
  <si>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</si>
  <si>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</si>
  <si>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</si>
  <si>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</si>
  <si>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</si>
  <si>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</si>
  <si>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</si>
  <si>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</si>
  <si>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</si>
  <si>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</si>
  <si>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</si>
  <si>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</si>
  <si>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</si>
  <si>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</si>
  <si>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</si>
  <si>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</si>
  <si>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</si>
  <si>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</si>
  <si>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</si>
  <si>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</si>
  <si>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</si>
  <si>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</si>
  <si>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</si>
  <si>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</si>
  <si>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</si>
  <si>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</si>
  <si>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</si>
  <si>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</si>
  <si>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</si>
  <si>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</si>
  <si>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</si>
  <si>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</si>
  <si>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</si>
  <si>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</si>
  <si>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</si>
  <si>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</si>
  <si>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</si>
  <si>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</si>
  <si>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</si>
  <si>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</si>
  <si>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</si>
  <si>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</si>
  <si>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</si>
  <si>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</si>
  <si>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</si>
  <si>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</si>
  <si>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</si>
  <si>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</si>
  <si>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</si>
  <si>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</si>
  <si>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</si>
  <si>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</si>
  <si>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</si>
  <si>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</si>
  <si>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</si>
  <si>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</si>
  <si>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</si>
  <si>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</si>
  <si>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</si>
  <si>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</si>
  <si>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</si>
  <si>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</si>
  <si>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</si>
  <si>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</si>
  <si>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</si>
  <si>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</si>
  <si>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</si>
  <si>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</si>
  <si>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</si>
  <si>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</si>
  <si>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</si>
  <si>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</si>
  <si>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</si>
  <si>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</si>
  <si>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</si>
  <si>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</si>
  <si>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</si>
  <si>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</si>
  <si>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</si>
  <si>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</si>
  <si>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</si>
  <si>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</si>
  <si>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</si>
  <si>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</si>
  <si>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</si>
  <si>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</si>
  <si>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</si>
  <si>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</si>
  <si>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</si>
  <si>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</si>
  <si>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</si>
  <si>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市川</t>
    <rPh sb="0" eb="2">
      <t>イチカワ</t>
    </rPh>
    <phoneticPr fontId="2"/>
  </si>
  <si>
    <t>市川市</t>
    <rPh sb="0" eb="3">
      <t>イチカワシ</t>
    </rPh>
    <phoneticPr fontId="2"/>
  </si>
  <si>
    <t>東西線</t>
    <rPh sb="0" eb="2">
      <t>トウザイ</t>
    </rPh>
    <rPh sb="2" eb="3">
      <t>セン</t>
    </rPh>
    <phoneticPr fontId="2"/>
  </si>
  <si>
    <t>妙典</t>
    <rPh sb="0" eb="2">
      <t>ミョウデン</t>
    </rPh>
    <phoneticPr fontId="2"/>
  </si>
  <si>
    <t>田嶋</t>
    <rPh sb="0" eb="2">
      <t>タジマ</t>
    </rPh>
    <phoneticPr fontId="2"/>
  </si>
  <si>
    <t>せつ子</t>
    <rPh sb="2" eb="3">
      <t>コ</t>
    </rPh>
    <phoneticPr fontId="2"/>
  </si>
  <si>
    <t>タジマ</t>
    <phoneticPr fontId="2"/>
  </si>
  <si>
    <t>セツコ</t>
    <phoneticPr fontId="2"/>
  </si>
  <si>
    <t>272</t>
    <phoneticPr fontId="2"/>
  </si>
  <si>
    <t>0104</t>
    <phoneticPr fontId="2"/>
  </si>
  <si>
    <t>047</t>
    <phoneticPr fontId="2"/>
  </si>
  <si>
    <t>358</t>
    <phoneticPr fontId="2"/>
  </si>
  <si>
    <t>0761</t>
    <phoneticPr fontId="2"/>
  </si>
  <si>
    <t>千葉県市川市本塩5-3</t>
    <rPh sb="0" eb="3">
      <t>チバケン</t>
    </rPh>
    <rPh sb="3" eb="6">
      <t>イチカワシ</t>
    </rPh>
    <rPh sb="6" eb="7">
      <t>ホン</t>
    </rPh>
    <rPh sb="7" eb="8">
      <t>ジオ</t>
    </rPh>
    <phoneticPr fontId="2"/>
  </si>
  <si>
    <t>逸見</t>
    <rPh sb="0" eb="2">
      <t>イツミ</t>
    </rPh>
    <phoneticPr fontId="2"/>
  </si>
  <si>
    <t>綾子</t>
    <rPh sb="0" eb="2">
      <t>アヤコ</t>
    </rPh>
    <phoneticPr fontId="2"/>
  </si>
  <si>
    <t>ヘンミ</t>
    <phoneticPr fontId="2"/>
  </si>
  <si>
    <t>アヤコ</t>
    <phoneticPr fontId="2"/>
  </si>
  <si>
    <t>0114</t>
    <phoneticPr fontId="2"/>
  </si>
  <si>
    <t>356</t>
    <phoneticPr fontId="2"/>
  </si>
  <si>
    <t>1731</t>
    <phoneticPr fontId="2"/>
  </si>
  <si>
    <t>千葉県市川市塩焼2-2-1-225</t>
    <rPh sb="0" eb="3">
      <t>チバケン</t>
    </rPh>
    <rPh sb="3" eb="6">
      <t>イチカワシ</t>
    </rPh>
    <rPh sb="6" eb="8">
      <t>シオヤキ</t>
    </rPh>
    <phoneticPr fontId="2"/>
  </si>
  <si>
    <t>三浦</t>
    <rPh sb="0" eb="2">
      <t>ミウラ</t>
    </rPh>
    <phoneticPr fontId="2"/>
  </si>
  <si>
    <t>裕子</t>
    <rPh sb="0" eb="2">
      <t>ユウコ</t>
    </rPh>
    <phoneticPr fontId="2"/>
  </si>
  <si>
    <t>ミウラ</t>
    <phoneticPr fontId="2"/>
  </si>
  <si>
    <t>ユウコ</t>
    <phoneticPr fontId="2"/>
  </si>
  <si>
    <t>0014</t>
    <phoneticPr fontId="2"/>
  </si>
  <si>
    <t>379</t>
    <phoneticPr fontId="2"/>
  </si>
  <si>
    <t>4130</t>
    <phoneticPr fontId="2"/>
  </si>
  <si>
    <t>千葉県市川市田尻1-7-2-615</t>
    <rPh sb="0" eb="3">
      <t>チバケン</t>
    </rPh>
    <rPh sb="3" eb="6">
      <t>イチカワシ</t>
    </rPh>
    <rPh sb="6" eb="8">
      <t>タジリ</t>
    </rPh>
    <phoneticPr fontId="2"/>
  </si>
  <si>
    <t>0104</t>
    <phoneticPr fontId="2"/>
  </si>
  <si>
    <t>358</t>
    <phoneticPr fontId="2"/>
  </si>
  <si>
    <t>①</t>
    <phoneticPr fontId="2"/>
  </si>
  <si>
    <t>清水</t>
    <rPh sb="0" eb="2">
      <t>シミズ</t>
    </rPh>
    <phoneticPr fontId="2"/>
  </si>
  <si>
    <t>さお</t>
    <phoneticPr fontId="2"/>
  </si>
  <si>
    <t>シミズ</t>
    <phoneticPr fontId="2"/>
  </si>
  <si>
    <t>サオ</t>
    <phoneticPr fontId="2"/>
  </si>
  <si>
    <t>市川市立大和田小学校</t>
    <rPh sb="0" eb="4">
      <t>イチカワシリツ</t>
    </rPh>
    <rPh sb="4" eb="7">
      <t>オオワダ</t>
    </rPh>
    <rPh sb="7" eb="10">
      <t>ショウガッコウ</t>
    </rPh>
    <phoneticPr fontId="2"/>
  </si>
  <si>
    <t>伊藤</t>
    <rPh sb="0" eb="2">
      <t>イトウ</t>
    </rPh>
    <phoneticPr fontId="2"/>
  </si>
  <si>
    <t>珠希</t>
    <rPh sb="0" eb="1">
      <t>タマ</t>
    </rPh>
    <rPh sb="1" eb="2">
      <t>キ</t>
    </rPh>
    <phoneticPr fontId="2"/>
  </si>
  <si>
    <t>イトウ</t>
    <phoneticPr fontId="2"/>
  </si>
  <si>
    <t>タマキ</t>
    <phoneticPr fontId="2"/>
  </si>
  <si>
    <t>市川市立鬼高小学校</t>
    <rPh sb="0" eb="4">
      <t>イチカワシリツ</t>
    </rPh>
    <rPh sb="4" eb="6">
      <t>オニタカ</t>
    </rPh>
    <rPh sb="6" eb="9">
      <t>ショウガッコウ</t>
    </rPh>
    <phoneticPr fontId="2"/>
  </si>
  <si>
    <t>横関</t>
    <rPh sb="0" eb="2">
      <t>ヨコゼキ</t>
    </rPh>
    <phoneticPr fontId="2"/>
  </si>
  <si>
    <t>華南</t>
    <rPh sb="0" eb="2">
      <t>カナン</t>
    </rPh>
    <phoneticPr fontId="2"/>
  </si>
  <si>
    <t>ヨコゼキ</t>
    <phoneticPr fontId="2"/>
  </si>
  <si>
    <t>カナン</t>
    <phoneticPr fontId="2"/>
  </si>
  <si>
    <t>市川市立塩焼小学校</t>
    <rPh sb="0" eb="4">
      <t>イチカワシリツ</t>
    </rPh>
    <rPh sb="4" eb="5">
      <t>シオ</t>
    </rPh>
    <rPh sb="5" eb="6">
      <t>ヤキ</t>
    </rPh>
    <rPh sb="6" eb="9">
      <t>ショウガッコウ</t>
    </rPh>
    <phoneticPr fontId="2"/>
  </si>
  <si>
    <t>田中</t>
    <rPh sb="0" eb="2">
      <t>タナカ</t>
    </rPh>
    <phoneticPr fontId="2"/>
  </si>
  <si>
    <t>侑里</t>
    <rPh sb="0" eb="2">
      <t>ユリ</t>
    </rPh>
    <phoneticPr fontId="2"/>
  </si>
  <si>
    <t>タナカ</t>
    <phoneticPr fontId="2"/>
  </si>
  <si>
    <t>ユリ</t>
    <phoneticPr fontId="2"/>
  </si>
  <si>
    <t>市川市立信篤小学校</t>
    <rPh sb="0" eb="4">
      <t>イチカワシリツ</t>
    </rPh>
    <rPh sb="4" eb="5">
      <t>シン</t>
    </rPh>
    <rPh sb="5" eb="6">
      <t>トク</t>
    </rPh>
    <rPh sb="6" eb="9">
      <t>ショウガッコウ</t>
    </rPh>
    <phoneticPr fontId="2"/>
  </si>
  <si>
    <t>橋本</t>
    <rPh sb="0" eb="2">
      <t>ハシモト</t>
    </rPh>
    <phoneticPr fontId="2"/>
  </si>
  <si>
    <t>唯愛</t>
    <rPh sb="0" eb="1">
      <t>ユイ</t>
    </rPh>
    <rPh sb="1" eb="2">
      <t>アイ</t>
    </rPh>
    <phoneticPr fontId="2"/>
  </si>
  <si>
    <t>ハシモト</t>
    <phoneticPr fontId="2"/>
  </si>
  <si>
    <t>ユメ</t>
    <phoneticPr fontId="2"/>
  </si>
  <si>
    <t>市川市立中国分小学校</t>
    <rPh sb="0" eb="4">
      <t>イチカワシリツ</t>
    </rPh>
    <rPh sb="4" eb="7">
      <t>ナカコクブン</t>
    </rPh>
    <rPh sb="7" eb="10">
      <t>ショウガッコウ</t>
    </rPh>
    <phoneticPr fontId="2"/>
  </si>
  <si>
    <t>岩倉</t>
    <rPh sb="0" eb="2">
      <t>イワクラ</t>
    </rPh>
    <phoneticPr fontId="2"/>
  </si>
  <si>
    <t>陽</t>
    <rPh sb="0" eb="1">
      <t>ヒ</t>
    </rPh>
    <phoneticPr fontId="2"/>
  </si>
  <si>
    <t>イワクラ</t>
    <phoneticPr fontId="2"/>
  </si>
  <si>
    <t>ヒナタ</t>
    <phoneticPr fontId="2"/>
  </si>
  <si>
    <t>聖</t>
    <rPh sb="0" eb="1">
      <t>セイ</t>
    </rPh>
    <phoneticPr fontId="2"/>
  </si>
  <si>
    <t>マリア</t>
    <phoneticPr fontId="2"/>
  </si>
  <si>
    <t>山口</t>
    <rPh sb="0" eb="2">
      <t>ヤマグチ</t>
    </rPh>
    <phoneticPr fontId="2"/>
  </si>
  <si>
    <t>璃子</t>
    <rPh sb="0" eb="1">
      <t>リ</t>
    </rPh>
    <rPh sb="1" eb="2">
      <t>コ</t>
    </rPh>
    <phoneticPr fontId="2"/>
  </si>
  <si>
    <t>ヤマグチ</t>
    <phoneticPr fontId="2"/>
  </si>
  <si>
    <t>リコ</t>
    <phoneticPr fontId="2"/>
  </si>
  <si>
    <t>市川市立富美浜小学校</t>
    <rPh sb="0" eb="2">
      <t>イチカワ</t>
    </rPh>
    <rPh sb="2" eb="3">
      <t>シ</t>
    </rPh>
    <rPh sb="3" eb="4">
      <t>リツ</t>
    </rPh>
    <rPh sb="4" eb="6">
      <t>フミ</t>
    </rPh>
    <rPh sb="6" eb="7">
      <t>ハマ</t>
    </rPh>
    <rPh sb="7" eb="10">
      <t>ショウガッコウ</t>
    </rPh>
    <phoneticPr fontId="2"/>
  </si>
  <si>
    <t>足りない所は補い合う。
できない事は助け合う。
山椒は小粒でもぴりりと辛い！！
ダブルキャプテンの‘さおたまコンビ’の本領発揮！！
繋いで攻める気持ちはどこにも負けません。
全員バレーで目の前の１点を取りに行きます。</t>
    <rPh sb="0" eb="1">
      <t>タ</t>
    </rPh>
    <rPh sb="4" eb="5">
      <t>トコロ</t>
    </rPh>
    <rPh sb="6" eb="7">
      <t>オギナ</t>
    </rPh>
    <rPh sb="8" eb="9">
      <t>ア</t>
    </rPh>
    <rPh sb="16" eb="17">
      <t>コト</t>
    </rPh>
    <rPh sb="18" eb="19">
      <t>タス</t>
    </rPh>
    <rPh sb="20" eb="21">
      <t>ア</t>
    </rPh>
    <rPh sb="24" eb="26">
      <t>サンショ</t>
    </rPh>
    <rPh sb="27" eb="29">
      <t>コツブ</t>
    </rPh>
    <rPh sb="35" eb="36">
      <t>カラ</t>
    </rPh>
    <rPh sb="59" eb="61">
      <t>ホンリョウ</t>
    </rPh>
    <rPh sb="61" eb="63">
      <t>ハッキ</t>
    </rPh>
    <rPh sb="66" eb="67">
      <t>ツナ</t>
    </rPh>
    <rPh sb="69" eb="70">
      <t>セ</t>
    </rPh>
    <rPh sb="72" eb="74">
      <t>キモ</t>
    </rPh>
    <rPh sb="80" eb="81">
      <t>マ</t>
    </rPh>
    <rPh sb="87" eb="89">
      <t>ゼンイン</t>
    </rPh>
    <rPh sb="93" eb="94">
      <t>メ</t>
    </rPh>
    <rPh sb="95" eb="96">
      <t>マエ</t>
    </rPh>
    <rPh sb="98" eb="99">
      <t>テン</t>
    </rPh>
    <rPh sb="100" eb="101">
      <t>ト</t>
    </rPh>
    <rPh sb="103" eb="104">
      <t>イ</t>
    </rPh>
    <phoneticPr fontId="2"/>
  </si>
  <si>
    <t>0217601</t>
    <phoneticPr fontId="2"/>
  </si>
  <si>
    <t>090</t>
    <phoneticPr fontId="2"/>
  </si>
  <si>
    <t>0761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</si>
</sst>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G23" sqref="G23:H2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5" customHeight="1">
      <c r="A2" s="137" t="s">
        <v>189</v>
      </c>
      <c r="B2" s="138"/>
      <c r="C2" s="139"/>
      <c r="D2" s="140"/>
      <c r="E2" s="140"/>
      <c r="F2" s="140"/>
      <c r="G2" s="140"/>
      <c r="H2" s="140"/>
      <c r="I2" s="141"/>
      <c r="J2" s="114" t="s">
        <v>187</v>
      </c>
      <c r="K2" s="246"/>
      <c r="L2" s="246"/>
      <c r="M2" s="246"/>
      <c r="N2" s="246"/>
      <c r="O2" s="24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3" t="s">
        <v>159</v>
      </c>
      <c r="K3" s="244"/>
      <c r="L3" s="244"/>
      <c r="M3" s="244"/>
      <c r="N3" s="244"/>
      <c r="O3" s="245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178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5" t="s">
        <v>191</v>
      </c>
      <c r="B4" s="256"/>
      <c r="C4" s="248">
        <v>431822045</v>
      </c>
      <c r="D4" s="249"/>
      <c r="E4" s="249"/>
      <c r="F4" s="249"/>
      <c r="G4" s="249"/>
      <c r="H4" s="249"/>
      <c r="I4" s="250"/>
      <c r="J4" s="259" t="s">
        <v>185</v>
      </c>
      <c r="K4" s="260"/>
      <c r="L4" s="260"/>
      <c r="M4" s="260"/>
      <c r="N4" s="260"/>
      <c r="O4" s="261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7" t="s">
        <v>184</v>
      </c>
      <c r="B5" s="258"/>
      <c r="C5" s="251"/>
      <c r="D5" s="252"/>
      <c r="E5" s="252"/>
      <c r="F5" s="252"/>
      <c r="G5" s="252"/>
      <c r="H5" s="252"/>
      <c r="I5" s="253"/>
      <c r="J5" s="225">
        <v>21020</v>
      </c>
      <c r="K5" s="225"/>
      <c r="L5" s="225"/>
      <c r="M5" s="225"/>
      <c r="N5" s="225"/>
      <c r="O5" s="225"/>
      <c r="P5" s="193" t="s">
        <v>202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203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206</v>
      </c>
      <c r="D7" s="132"/>
      <c r="E7" s="171" t="s">
        <v>207</v>
      </c>
      <c r="F7" s="133"/>
      <c r="G7" s="227">
        <v>507332711</v>
      </c>
      <c r="H7" s="227"/>
      <c r="I7" s="227"/>
      <c r="J7" s="227"/>
      <c r="K7" s="227"/>
      <c r="L7" s="227"/>
      <c r="M7" s="227"/>
      <c r="N7" s="227"/>
      <c r="O7" s="227"/>
      <c r="P7" s="200" t="s">
        <v>72</v>
      </c>
      <c r="Q7" s="201"/>
      <c r="R7" s="165" t="s">
        <v>208</v>
      </c>
      <c r="S7" s="165"/>
      <c r="T7" s="165"/>
      <c r="U7" s="165"/>
      <c r="V7" s="50" t="s">
        <v>73</v>
      </c>
      <c r="W7" s="155" t="s">
        <v>209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210</v>
      </c>
      <c r="AM7" s="83"/>
      <c r="AN7" s="83"/>
      <c r="AO7" s="83"/>
      <c r="AP7" s="83"/>
      <c r="AQ7" s="83"/>
      <c r="AR7" s="83"/>
      <c r="AS7" s="59" t="s">
        <v>75</v>
      </c>
      <c r="AT7" s="77">
        <v>73</v>
      </c>
    </row>
    <row r="8" spans="1:51" ht="18" customHeight="1">
      <c r="A8" s="96"/>
      <c r="B8" s="163"/>
      <c r="C8" s="172" t="s">
        <v>204</v>
      </c>
      <c r="D8" s="135"/>
      <c r="E8" s="173" t="s">
        <v>205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213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211</v>
      </c>
      <c r="AL8" s="85"/>
      <c r="AM8" s="85"/>
      <c r="AN8" s="85"/>
      <c r="AO8" s="60" t="s">
        <v>76</v>
      </c>
      <c r="AP8" s="85" t="s">
        <v>212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216</v>
      </c>
      <c r="D9" s="132"/>
      <c r="E9" s="171" t="s">
        <v>217</v>
      </c>
      <c r="F9" s="133"/>
      <c r="G9" s="227">
        <v>507332750</v>
      </c>
      <c r="H9" s="227"/>
      <c r="I9" s="227"/>
      <c r="J9" s="227"/>
      <c r="K9" s="227"/>
      <c r="L9" s="227"/>
      <c r="M9" s="446" t="s">
        <v>270</v>
      </c>
      <c r="N9" s="227"/>
      <c r="O9" s="227"/>
      <c r="P9" s="200" t="s">
        <v>72</v>
      </c>
      <c r="Q9" s="201"/>
      <c r="R9" s="165" t="s">
        <v>208</v>
      </c>
      <c r="S9" s="165"/>
      <c r="T9" s="165"/>
      <c r="U9" s="165"/>
      <c r="V9" s="50" t="s">
        <v>73</v>
      </c>
      <c r="W9" s="155" t="s">
        <v>218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210</v>
      </c>
      <c r="AM9" s="83"/>
      <c r="AN9" s="83"/>
      <c r="AO9" s="83"/>
      <c r="AP9" s="83"/>
      <c r="AQ9" s="83"/>
      <c r="AR9" s="83"/>
      <c r="AS9" s="59" t="s">
        <v>194</v>
      </c>
      <c r="AT9" s="78">
        <v>53</v>
      </c>
    </row>
    <row r="10" spans="1:51" ht="18" customHeight="1">
      <c r="A10" s="96"/>
      <c r="B10" s="163"/>
      <c r="C10" s="172" t="s">
        <v>214</v>
      </c>
      <c r="D10" s="135"/>
      <c r="E10" s="173" t="s">
        <v>215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 t="s">
        <v>221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219</v>
      </c>
      <c r="AL10" s="85"/>
      <c r="AM10" s="85"/>
      <c r="AN10" s="85"/>
      <c r="AO10" s="60" t="s">
        <v>195</v>
      </c>
      <c r="AP10" s="85" t="s">
        <v>220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224</v>
      </c>
      <c r="D11" s="132"/>
      <c r="E11" s="171" t="s">
        <v>225</v>
      </c>
      <c r="F11" s="133"/>
      <c r="G11" s="227">
        <v>507269666</v>
      </c>
      <c r="H11" s="227"/>
      <c r="I11" s="227"/>
      <c r="J11" s="227"/>
      <c r="K11" s="227"/>
      <c r="L11" s="227"/>
      <c r="M11" s="227">
        <v>8850188511</v>
      </c>
      <c r="N11" s="227"/>
      <c r="O11" s="227"/>
      <c r="P11" s="200" t="s">
        <v>72</v>
      </c>
      <c r="Q11" s="201"/>
      <c r="R11" s="165" t="s">
        <v>208</v>
      </c>
      <c r="S11" s="165"/>
      <c r="T11" s="165"/>
      <c r="U11" s="165"/>
      <c r="V11" s="50" t="s">
        <v>73</v>
      </c>
      <c r="W11" s="155" t="s">
        <v>226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210</v>
      </c>
      <c r="AM11" s="83"/>
      <c r="AN11" s="83"/>
      <c r="AO11" s="83"/>
      <c r="AP11" s="83"/>
      <c r="AQ11" s="83"/>
      <c r="AR11" s="83"/>
      <c r="AS11" s="59" t="s">
        <v>194</v>
      </c>
      <c r="AT11" s="78">
        <v>56</v>
      </c>
    </row>
    <row r="12" spans="1:51" ht="18" customHeight="1">
      <c r="A12" s="96"/>
      <c r="B12" s="163"/>
      <c r="C12" s="172" t="s">
        <v>222</v>
      </c>
      <c r="D12" s="135"/>
      <c r="E12" s="173" t="s">
        <v>223</v>
      </c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 t="s">
        <v>229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227</v>
      </c>
      <c r="AL12" s="85"/>
      <c r="AM12" s="85"/>
      <c r="AN12" s="85"/>
      <c r="AO12" s="60" t="s">
        <v>195</v>
      </c>
      <c r="AP12" s="85" t="s">
        <v>228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3"/>
      <c r="C15" s="170" t="s">
        <v>206</v>
      </c>
      <c r="D15" s="132"/>
      <c r="E15" s="171" t="s">
        <v>207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5" t="s">
        <v>208</v>
      </c>
      <c r="S15" s="165"/>
      <c r="T15" s="165"/>
      <c r="U15" s="165"/>
      <c r="V15" s="49" t="s">
        <v>73</v>
      </c>
      <c r="W15" s="155" t="s">
        <v>230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210</v>
      </c>
      <c r="AM15" s="83"/>
      <c r="AN15" s="83"/>
      <c r="AO15" s="83"/>
      <c r="AP15" s="83"/>
      <c r="AQ15" s="83"/>
      <c r="AR15" s="83"/>
      <c r="AS15" s="59" t="s">
        <v>194</v>
      </c>
      <c r="AT15" s="78">
        <v>73</v>
      </c>
    </row>
    <row r="16" spans="1:51" ht="18" customHeight="1">
      <c r="A16" s="96"/>
      <c r="B16" s="163"/>
      <c r="C16" s="172" t="s">
        <v>204</v>
      </c>
      <c r="D16" s="135"/>
      <c r="E16" s="173" t="s">
        <v>205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213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231</v>
      </c>
      <c r="AL16" s="85"/>
      <c r="AM16" s="85"/>
      <c r="AN16" s="85"/>
      <c r="AO16" s="60" t="s">
        <v>195</v>
      </c>
      <c r="AP16" s="85" t="s">
        <v>212</v>
      </c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>千葉県市川市本塩5-3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8" t="str">
        <f>IF(AL15="","",AL15&amp;"-"&amp;AK16&amp;"-"&amp;AP16)</f>
        <v>047-358-0761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447" t="s">
        <v>271</v>
      </c>
      <c r="D21" s="232"/>
      <c r="E21" s="232">
        <v>2541</v>
      </c>
      <c r="F21" s="232"/>
      <c r="G21" s="448" t="s">
        <v>272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4"/>
      <c r="C22" s="240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4" t="s">
        <v>232</v>
      </c>
      <c r="C25" s="170" t="s">
        <v>235</v>
      </c>
      <c r="D25" s="132"/>
      <c r="E25" s="171" t="s">
        <v>236</v>
      </c>
      <c r="F25" s="133"/>
      <c r="G25" s="119">
        <v>5</v>
      </c>
      <c r="H25" s="120"/>
      <c r="I25" s="223" t="s">
        <v>237</v>
      </c>
      <c r="J25" s="123"/>
      <c r="K25" s="123"/>
      <c r="L25" s="120"/>
      <c r="M25" s="119">
        <v>510200634</v>
      </c>
      <c r="N25" s="123"/>
      <c r="O25" s="120"/>
      <c r="P25" s="119">
        <v>139</v>
      </c>
      <c r="Q25" s="123"/>
      <c r="R25" s="123"/>
      <c r="S25" s="123"/>
      <c r="T25" s="125"/>
      <c r="U25" s="1"/>
      <c r="V25" s="1"/>
      <c r="W25" s="1"/>
      <c r="X25" s="1"/>
      <c r="Y25" s="234">
        <v>10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233</v>
      </c>
      <c r="D26" s="135"/>
      <c r="E26" s="173" t="s">
        <v>234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240</v>
      </c>
      <c r="D27" s="132"/>
      <c r="E27" s="171" t="s">
        <v>241</v>
      </c>
      <c r="F27" s="133"/>
      <c r="G27" s="119">
        <v>5</v>
      </c>
      <c r="H27" s="120"/>
      <c r="I27" s="223" t="s">
        <v>242</v>
      </c>
      <c r="J27" s="123"/>
      <c r="K27" s="123"/>
      <c r="L27" s="120"/>
      <c r="M27" s="119">
        <v>510200625</v>
      </c>
      <c r="N27" s="123"/>
      <c r="O27" s="120"/>
      <c r="P27" s="119">
        <v>139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238</v>
      </c>
      <c r="D28" s="135"/>
      <c r="E28" s="173" t="s">
        <v>239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4</v>
      </c>
      <c r="C29" s="170" t="s">
        <v>245</v>
      </c>
      <c r="D29" s="132"/>
      <c r="E29" s="171" t="s">
        <v>246</v>
      </c>
      <c r="F29" s="133"/>
      <c r="G29" s="119">
        <v>4</v>
      </c>
      <c r="H29" s="120"/>
      <c r="I29" s="223" t="s">
        <v>247</v>
      </c>
      <c r="J29" s="123"/>
      <c r="K29" s="123"/>
      <c r="L29" s="120"/>
      <c r="M29" s="119">
        <v>512164798</v>
      </c>
      <c r="N29" s="123"/>
      <c r="O29" s="120"/>
      <c r="P29" s="119">
        <v>142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243</v>
      </c>
      <c r="D30" s="135"/>
      <c r="E30" s="173" t="s">
        <v>244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5</v>
      </c>
      <c r="C31" s="170" t="s">
        <v>250</v>
      </c>
      <c r="D31" s="132"/>
      <c r="E31" s="171" t="s">
        <v>251</v>
      </c>
      <c r="F31" s="133"/>
      <c r="G31" s="119">
        <v>3</v>
      </c>
      <c r="H31" s="120"/>
      <c r="I31" s="223" t="s">
        <v>252</v>
      </c>
      <c r="J31" s="123"/>
      <c r="K31" s="123"/>
      <c r="L31" s="120"/>
      <c r="M31" s="119">
        <v>513166669</v>
      </c>
      <c r="N31" s="123"/>
      <c r="O31" s="120"/>
      <c r="P31" s="119">
        <v>140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248</v>
      </c>
      <c r="D32" s="135"/>
      <c r="E32" s="173" t="s">
        <v>249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6</v>
      </c>
      <c r="C33" s="170" t="s">
        <v>255</v>
      </c>
      <c r="D33" s="132"/>
      <c r="E33" s="171" t="s">
        <v>256</v>
      </c>
      <c r="F33" s="133"/>
      <c r="G33" s="119">
        <v>3</v>
      </c>
      <c r="H33" s="120"/>
      <c r="I33" s="223" t="s">
        <v>257</v>
      </c>
      <c r="J33" s="123"/>
      <c r="K33" s="123"/>
      <c r="L33" s="120"/>
      <c r="M33" s="119">
        <v>513166692</v>
      </c>
      <c r="N33" s="123"/>
      <c r="O33" s="120"/>
      <c r="P33" s="119">
        <v>137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253</v>
      </c>
      <c r="D34" s="135"/>
      <c r="E34" s="173" t="s">
        <v>254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7</v>
      </c>
      <c r="C35" s="170" t="s">
        <v>260</v>
      </c>
      <c r="D35" s="132"/>
      <c r="E35" s="171" t="s">
        <v>261</v>
      </c>
      <c r="F35" s="133"/>
      <c r="G35" s="119">
        <v>1</v>
      </c>
      <c r="H35" s="120"/>
      <c r="I35" s="223" t="s">
        <v>252</v>
      </c>
      <c r="J35" s="123"/>
      <c r="K35" s="123"/>
      <c r="L35" s="120"/>
      <c r="M35" s="119">
        <v>514721285</v>
      </c>
      <c r="N35" s="123"/>
      <c r="O35" s="120"/>
      <c r="P35" s="119">
        <v>127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258</v>
      </c>
      <c r="D36" s="135"/>
      <c r="E36" s="173" t="s">
        <v>259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8</v>
      </c>
      <c r="C37" s="170" t="s">
        <v>260</v>
      </c>
      <c r="D37" s="132"/>
      <c r="E37" s="171" t="s">
        <v>263</v>
      </c>
      <c r="F37" s="133"/>
      <c r="G37" s="119">
        <v>5</v>
      </c>
      <c r="H37" s="120"/>
      <c r="I37" s="223" t="s">
        <v>252</v>
      </c>
      <c r="J37" s="123"/>
      <c r="K37" s="123"/>
      <c r="L37" s="120"/>
      <c r="M37" s="119">
        <v>511392218</v>
      </c>
      <c r="N37" s="123"/>
      <c r="O37" s="120"/>
      <c r="P37" s="119">
        <v>154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258</v>
      </c>
      <c r="D38" s="135"/>
      <c r="E38" s="173" t="s">
        <v>262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9</v>
      </c>
      <c r="C39" s="170" t="s">
        <v>266</v>
      </c>
      <c r="D39" s="132"/>
      <c r="E39" s="171" t="s">
        <v>267</v>
      </c>
      <c r="F39" s="133"/>
      <c r="G39" s="119">
        <v>2</v>
      </c>
      <c r="H39" s="120"/>
      <c r="I39" s="223" t="s">
        <v>268</v>
      </c>
      <c r="J39" s="123"/>
      <c r="K39" s="123"/>
      <c r="L39" s="120"/>
      <c r="M39" s="119">
        <v>515878714</v>
      </c>
      <c r="N39" s="123"/>
      <c r="O39" s="120"/>
      <c r="P39" s="119">
        <v>120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264</v>
      </c>
      <c r="D40" s="135"/>
      <c r="E40" s="173" t="s">
        <v>265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269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108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市川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431822045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田嶋　せつ子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507332711</v>
      </c>
      <c r="H7" s="271"/>
      <c r="I7" s="271"/>
      <c r="J7" s="271" t="str">
        <f>IF(入力!J7="","",入力!J7)</f>
        <v/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逸見　綾子</v>
      </c>
      <c r="D9" s="265"/>
      <c r="E9" s="265"/>
      <c r="F9" s="265"/>
      <c r="G9" s="271">
        <f>IF(入力!G9="","",入力!G9)</f>
        <v>507332750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>0217601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三浦　裕子</v>
      </c>
      <c r="D11" s="265"/>
      <c r="E11" s="265"/>
      <c r="F11" s="265"/>
      <c r="G11" s="271">
        <f>IF(入力!G11="","",入力!G11)</f>
        <v>507269666</v>
      </c>
      <c r="H11" s="271"/>
      <c r="I11" s="271"/>
      <c r="J11" s="271" t="str">
        <f>IF(入力!J11="","",入力!J11)</f>
        <v/>
      </c>
      <c r="K11" s="271"/>
      <c r="L11" s="271"/>
      <c r="M11" s="271">
        <f>IF(入力!M11="","",入力!M11)</f>
        <v>8850188511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田嶋　せつ子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3" t="s">
        <v>6</v>
      </c>
      <c r="B17" s="263"/>
      <c r="C17" s="274" t="str">
        <f>IF(入力!C17="","",入力!C17&amp;"　"&amp;入力!E17)</f>
        <v>千葉県市川市本塩5-3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047-358-0761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090－2541－0761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清水　さお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市川市立大和田小学校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510200634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伊藤　珠希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市川市立鬼高小学校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510200625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4</v>
      </c>
      <c r="C29" s="264" t="str">
        <f>IF(入力!C30="","",入力!C30&amp;"　"&amp;入力!E30)</f>
        <v>横関　華南</v>
      </c>
      <c r="D29" s="265"/>
      <c r="E29" s="265"/>
      <c r="F29" s="265"/>
      <c r="G29" s="263">
        <f>IF(入力!G29="","",入力!G29)</f>
        <v>4</v>
      </c>
      <c r="H29" s="263" t="str">
        <f>IF(入力!H29="","",入力!H29)</f>
        <v/>
      </c>
      <c r="I29" s="263" t="str">
        <f>IF(入力!I29="","",入力!I29)</f>
        <v>市川市立塩焼小学校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512164798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5</v>
      </c>
      <c r="C31" s="264" t="str">
        <f>IF(入力!C32="","",入力!C32&amp;"　"&amp;入力!E32)</f>
        <v>田中　侑里</v>
      </c>
      <c r="D31" s="265"/>
      <c r="E31" s="265"/>
      <c r="F31" s="265"/>
      <c r="G31" s="263">
        <f>IF(入力!G31="","",入力!G31)</f>
        <v>3</v>
      </c>
      <c r="H31" s="263" t="str">
        <f>IF(入力!H31="","",入力!H31)</f>
        <v/>
      </c>
      <c r="I31" s="263" t="str">
        <f>IF(入力!I31="","",入力!I31)</f>
        <v>市川市立信篤小学校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513166669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6</v>
      </c>
      <c r="C33" s="264" t="str">
        <f>IF(入力!C34="","",入力!C34&amp;"　"&amp;入力!E34)</f>
        <v>橋本　唯愛</v>
      </c>
      <c r="D33" s="265"/>
      <c r="E33" s="265"/>
      <c r="F33" s="265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市川市立中国分小学校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513166692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7</v>
      </c>
      <c r="C35" s="264" t="str">
        <f>IF(入力!C36="","",入力!C36&amp;"　"&amp;入力!E36)</f>
        <v>岩倉　陽</v>
      </c>
      <c r="D35" s="265"/>
      <c r="E35" s="265"/>
      <c r="F35" s="265"/>
      <c r="G35" s="263">
        <f>IF(入力!G35="","",入力!G35)</f>
        <v>1</v>
      </c>
      <c r="H35" s="263" t="str">
        <f>IF(入力!H35="","",入力!H35)</f>
        <v/>
      </c>
      <c r="I35" s="263" t="str">
        <f>IF(入力!I35="","",入力!I35)</f>
        <v>市川市立信篤小学校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514721285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8</v>
      </c>
      <c r="C37" s="264" t="str">
        <f>IF(入力!C38="","",入力!C38&amp;"　"&amp;入力!E38)</f>
        <v>岩倉　聖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市川市立信篤小学校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511392218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9</v>
      </c>
      <c r="C39" s="264" t="str">
        <f>IF(入力!C40="","",入力!C40&amp;"　"&amp;入力!E40)</f>
        <v>山口　璃子</v>
      </c>
      <c r="D39" s="265"/>
      <c r="E39" s="265"/>
      <c r="F39" s="265"/>
      <c r="G39" s="263">
        <f>IF(入力!G39="","",入力!G39)</f>
        <v>2</v>
      </c>
      <c r="H39" s="263" t="str">
        <f>IF(入力!H39="","",入力!H39)</f>
        <v/>
      </c>
      <c r="I39" s="263" t="str">
        <f>IF(入力!I39="","",入力!I39)</f>
        <v>市川市立富美浜小学校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515878714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 t="str">
        <f>IF(入力!B41="","",入力!B41)</f>
        <v/>
      </c>
      <c r="C41" s="264" t="str">
        <f>IF(入力!C42="","",入力!C42&amp;"　"&amp;入力!E42)</f>
        <v/>
      </c>
      <c r="D41" s="265"/>
      <c r="E41" s="265"/>
      <c r="F41" s="265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3"/>
      <c r="I14" s="344"/>
      <c r="J14" s="34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/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38</v>
      </c>
      <c r="AK16" s="369"/>
      <c r="AL16" s="369"/>
      <c r="AM16" s="370"/>
      <c r="AN16" s="393" t="str">
        <f>IF(入力!P3="","",入力!P3)</f>
        <v>市川市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東西線</v>
      </c>
      <c r="BA16" s="382"/>
      <c r="BB16" s="382"/>
      <c r="BC16" s="382"/>
      <c r="BD16" s="382"/>
      <c r="BE16" s="382"/>
      <c r="BF16" s="429" t="s">
        <v>40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>市川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(女子)</v>
      </c>
      <c r="V17" s="387"/>
      <c r="W17" s="387"/>
      <c r="X17" s="388"/>
      <c r="Y17" s="412">
        <f>IF(入力!C4="","",入力!C4)</f>
        <v>431822045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62"/>
      <c r="D18" s="321"/>
      <c r="E18" s="321"/>
      <c r="F18" s="321"/>
      <c r="G18" s="363"/>
      <c r="H18" s="339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6"/>
      <c r="AL18" s="346"/>
      <c r="AM18" s="375"/>
      <c r="AN18" s="397"/>
      <c r="AO18" s="398"/>
      <c r="AP18" s="398"/>
      <c r="AQ18" s="398"/>
      <c r="AR18" s="398"/>
      <c r="AS18" s="398"/>
      <c r="AT18" s="346"/>
      <c r="AU18" s="375"/>
      <c r="AV18" s="353"/>
      <c r="AW18" s="321"/>
      <c r="AX18" s="321"/>
      <c r="AY18" s="363"/>
      <c r="AZ18" s="385" t="str">
        <f>IF(入力!AE5="","",入力!AE5)</f>
        <v>妙典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42" t="s">
        <v>42</v>
      </c>
      <c r="P19" s="342"/>
      <c r="Q19" s="342"/>
      <c r="R19" s="342"/>
      <c r="S19" s="342"/>
      <c r="T19" s="342"/>
      <c r="U19" s="342"/>
      <c r="V19" s="342"/>
      <c r="W19" s="342"/>
      <c r="X19" s="342"/>
      <c r="Y19" s="342"/>
      <c r="Z19" s="342"/>
      <c r="AA19" s="342"/>
      <c r="AB19" s="342"/>
      <c r="AC19" s="342"/>
      <c r="AD19" s="342" t="s">
        <v>69</v>
      </c>
      <c r="AE19" s="342"/>
      <c r="AF19" s="342"/>
      <c r="AG19" s="342"/>
      <c r="AH19" s="342"/>
      <c r="AI19" s="342"/>
      <c r="AJ19" s="342"/>
      <c r="AK19" s="342"/>
      <c r="AL19" s="342"/>
      <c r="AM19" s="342"/>
      <c r="AN19" s="342"/>
      <c r="AO19" s="342"/>
      <c r="AP19" s="342"/>
      <c r="AQ19" s="342"/>
      <c r="AR19" s="342"/>
      <c r="AS19" s="342" t="s">
        <v>70</v>
      </c>
      <c r="AT19" s="342"/>
      <c r="AU19" s="342"/>
      <c r="AV19" s="342"/>
      <c r="AW19" s="342"/>
      <c r="AX19" s="342"/>
      <c r="AY19" s="342"/>
      <c r="AZ19" s="342"/>
      <c r="BA19" s="342"/>
      <c r="BB19" s="342"/>
      <c r="BC19" s="342"/>
      <c r="BD19" s="342"/>
      <c r="BE19" s="342"/>
      <c r="BF19" s="367"/>
    </row>
    <row r="20" spans="3:58" ht="15" customHeight="1">
      <c r="C20" s="432" t="s">
        <v>43</v>
      </c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431" t="str">
        <f>IF(入力!J7="","",入力!J7)</f>
        <v/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 t="str">
        <f>IF(入力!J9="","",入力!J9)</f>
        <v/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 t="str">
        <f>IF(入力!J11="","",入力!J11)</f>
        <v/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44</v>
      </c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431" t="str">
        <f>IF(入力!M7="","",入力!M7)</f>
        <v/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 t="str">
        <f>IF(入力!M9="","",入力!M9)</f>
        <v>0217601</v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>
        <f>IF(入力!M11="","",入力!M11)</f>
        <v>8850188511</v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9" t="s">
        <v>71</v>
      </c>
      <c r="D22" s="360"/>
      <c r="E22" s="360"/>
      <c r="F22" s="360"/>
      <c r="G22" s="361"/>
      <c r="H22" s="364" t="str">
        <f>IF(入力!C7="","",入力!C7&amp;"　"&amp;入力!E7)</f>
        <v>タジマ　セツコ</v>
      </c>
      <c r="I22" s="331"/>
      <c r="J22" s="331"/>
      <c r="K22" s="331"/>
      <c r="L22" s="331"/>
      <c r="M22" s="331"/>
      <c r="N22" s="331"/>
      <c r="O22" s="331"/>
      <c r="P22" s="331"/>
      <c r="Q22" s="348"/>
      <c r="R22" s="330" t="s">
        <v>45</v>
      </c>
      <c r="S22" s="331"/>
      <c r="T22" s="324">
        <f>IF(入力!AT7="","",入力!AT7)</f>
        <v>73</v>
      </c>
      <c r="U22" s="325"/>
      <c r="V22" s="326"/>
      <c r="W22" s="330" t="s">
        <v>46</v>
      </c>
      <c r="X22" s="330"/>
      <c r="Y22" s="330"/>
      <c r="Z22" s="14" t="s">
        <v>72</v>
      </c>
      <c r="AA22" s="15"/>
      <c r="AB22" s="331" t="str">
        <f>IF(入力!R7="","",入力!R7)</f>
        <v>272</v>
      </c>
      <c r="AC22" s="331"/>
      <c r="AD22" s="331"/>
      <c r="AE22" s="331"/>
      <c r="AF22" s="16" t="s">
        <v>73</v>
      </c>
      <c r="AG22" s="331" t="str">
        <f>IF(入力!W7="","",入力!W7)</f>
        <v>0104</v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48"/>
      <c r="AU22" s="330" t="s">
        <v>47</v>
      </c>
      <c r="AV22" s="331"/>
      <c r="AW22" s="331"/>
      <c r="AX22" s="17" t="s">
        <v>74</v>
      </c>
      <c r="AY22" s="331" t="str">
        <f>IF(入力!AL7="","",入力!AL7)</f>
        <v>047</v>
      </c>
      <c r="AZ22" s="331"/>
      <c r="BA22" s="331"/>
      <c r="BB22" s="331"/>
      <c r="BC22" s="331"/>
      <c r="BD22" s="331"/>
      <c r="BE22" s="331"/>
      <c r="BF22" s="18" t="s">
        <v>75</v>
      </c>
    </row>
    <row r="23" spans="3:58" ht="19.5" customHeight="1">
      <c r="C23" s="362" t="s">
        <v>48</v>
      </c>
      <c r="D23" s="321"/>
      <c r="E23" s="321"/>
      <c r="F23" s="321"/>
      <c r="G23" s="363"/>
      <c r="H23" s="343" t="str">
        <f>IF(入力!C8="","",入力!C8&amp;"　"&amp;入力!E8)</f>
        <v>田嶋　せつ子</v>
      </c>
      <c r="I23" s="344"/>
      <c r="J23" s="344"/>
      <c r="K23" s="344"/>
      <c r="L23" s="344"/>
      <c r="M23" s="344"/>
      <c r="N23" s="344"/>
      <c r="O23" s="344"/>
      <c r="P23" s="344"/>
      <c r="Q23" s="345"/>
      <c r="R23" s="321"/>
      <c r="S23" s="321"/>
      <c r="T23" s="327"/>
      <c r="U23" s="328"/>
      <c r="V23" s="329"/>
      <c r="W23" s="346"/>
      <c r="X23" s="346"/>
      <c r="Y23" s="346"/>
      <c r="Z23" s="339" t="str">
        <f>IF(入力!P8="","",入力!P8)</f>
        <v>千葉県市川市本塩5-3</v>
      </c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1"/>
      <c r="AU23" s="321"/>
      <c r="AV23" s="321"/>
      <c r="AW23" s="321"/>
      <c r="AX23" s="353" t="str">
        <f>IF(入力!AK8="","",入力!AK8)</f>
        <v>358</v>
      </c>
      <c r="AY23" s="321"/>
      <c r="AZ23" s="321"/>
      <c r="BA23" s="321"/>
      <c r="BB23" s="19" t="s">
        <v>76</v>
      </c>
      <c r="BC23" s="321" t="str">
        <f>IF(入力!AP8="","",入力!AP8)</f>
        <v>0761</v>
      </c>
      <c r="BD23" s="321"/>
      <c r="BE23" s="321"/>
      <c r="BF23" s="352"/>
    </row>
    <row r="24" spans="3:58" ht="12" customHeight="1">
      <c r="C24" s="359" t="s">
        <v>77</v>
      </c>
      <c r="D24" s="360"/>
      <c r="E24" s="360"/>
      <c r="F24" s="360"/>
      <c r="G24" s="361"/>
      <c r="H24" s="364" t="str">
        <f>IF(入力!C9="","",入力!C9&amp;"　"&amp;入力!E9)</f>
        <v>ヘンミ　アヤコ</v>
      </c>
      <c r="I24" s="331"/>
      <c r="J24" s="331"/>
      <c r="K24" s="331"/>
      <c r="L24" s="331"/>
      <c r="M24" s="331"/>
      <c r="N24" s="331"/>
      <c r="O24" s="331"/>
      <c r="P24" s="331"/>
      <c r="Q24" s="348"/>
      <c r="R24" s="330" t="s">
        <v>45</v>
      </c>
      <c r="S24" s="331"/>
      <c r="T24" s="324">
        <f>IF(入力!AT9="","",入力!AT9)</f>
        <v>53</v>
      </c>
      <c r="U24" s="325"/>
      <c r="V24" s="326"/>
      <c r="W24" s="330" t="s">
        <v>46</v>
      </c>
      <c r="X24" s="330"/>
      <c r="Y24" s="330"/>
      <c r="Z24" s="14" t="s">
        <v>72</v>
      </c>
      <c r="AA24" s="15"/>
      <c r="AB24" s="331" t="str">
        <f>IF(入力!R9="","",入力!R9)</f>
        <v>272</v>
      </c>
      <c r="AC24" s="331"/>
      <c r="AD24" s="331"/>
      <c r="AE24" s="331"/>
      <c r="AF24" s="16" t="s">
        <v>73</v>
      </c>
      <c r="AG24" s="331" t="str">
        <f>IF(入力!W9="","",入力!W9)</f>
        <v>0114</v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48"/>
      <c r="AU24" s="330" t="s">
        <v>47</v>
      </c>
      <c r="AV24" s="331"/>
      <c r="AW24" s="331"/>
      <c r="AX24" s="17" t="s">
        <v>74</v>
      </c>
      <c r="AY24" s="331" t="str">
        <f>IF(入力!AL9="","",入力!AL9)</f>
        <v>047</v>
      </c>
      <c r="AZ24" s="331"/>
      <c r="BA24" s="331"/>
      <c r="BB24" s="331"/>
      <c r="BC24" s="331"/>
      <c r="BD24" s="331"/>
      <c r="BE24" s="331"/>
      <c r="BF24" s="18" t="s">
        <v>75</v>
      </c>
    </row>
    <row r="25" spans="3:58" ht="19.5" customHeight="1">
      <c r="C25" s="362" t="s">
        <v>78</v>
      </c>
      <c r="D25" s="321"/>
      <c r="E25" s="321"/>
      <c r="F25" s="321"/>
      <c r="G25" s="363"/>
      <c r="H25" s="343" t="str">
        <f>IF(入力!C10="","",入力!C10&amp;"　"&amp;入力!E10)</f>
        <v>逸見　綾子</v>
      </c>
      <c r="I25" s="344"/>
      <c r="J25" s="344"/>
      <c r="K25" s="344"/>
      <c r="L25" s="344"/>
      <c r="M25" s="344"/>
      <c r="N25" s="344"/>
      <c r="O25" s="344"/>
      <c r="P25" s="344"/>
      <c r="Q25" s="345"/>
      <c r="R25" s="321"/>
      <c r="S25" s="321"/>
      <c r="T25" s="327"/>
      <c r="U25" s="328"/>
      <c r="V25" s="329"/>
      <c r="W25" s="346"/>
      <c r="X25" s="346"/>
      <c r="Y25" s="346"/>
      <c r="Z25" s="339" t="str">
        <f>IF(入力!P10="","",入力!P10)</f>
        <v>千葉県市川市塩焼2-2-1-225</v>
      </c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41"/>
      <c r="AU25" s="321"/>
      <c r="AV25" s="321"/>
      <c r="AW25" s="321"/>
      <c r="AX25" s="353" t="str">
        <f>IF(入力!AK10="","",入力!AK10)</f>
        <v>356</v>
      </c>
      <c r="AY25" s="321"/>
      <c r="AZ25" s="321"/>
      <c r="BA25" s="321"/>
      <c r="BB25" s="19" t="s">
        <v>76</v>
      </c>
      <c r="BC25" s="321" t="str">
        <f>IF(入力!AP10="","",入力!AP10)</f>
        <v>1731</v>
      </c>
      <c r="BD25" s="321"/>
      <c r="BE25" s="321"/>
      <c r="BF25" s="352"/>
    </row>
    <row r="26" spans="3:58" ht="12" customHeight="1">
      <c r="C26" s="359" t="s">
        <v>71</v>
      </c>
      <c r="D26" s="360"/>
      <c r="E26" s="360"/>
      <c r="F26" s="360"/>
      <c r="G26" s="361"/>
      <c r="H26" s="364" t="str">
        <f>IF(入力!C11="","",入力!C11&amp;"　"&amp;入力!E11)</f>
        <v>ミウラ　ユウコ</v>
      </c>
      <c r="I26" s="331"/>
      <c r="J26" s="331"/>
      <c r="K26" s="331"/>
      <c r="L26" s="331"/>
      <c r="M26" s="331"/>
      <c r="N26" s="331"/>
      <c r="O26" s="331"/>
      <c r="P26" s="331"/>
      <c r="Q26" s="348"/>
      <c r="R26" s="330" t="s">
        <v>45</v>
      </c>
      <c r="S26" s="331"/>
      <c r="T26" s="324">
        <f>IF(入力!AT11="","",入力!AT11)</f>
        <v>56</v>
      </c>
      <c r="U26" s="325"/>
      <c r="V26" s="326"/>
      <c r="W26" s="330" t="s">
        <v>46</v>
      </c>
      <c r="X26" s="330"/>
      <c r="Y26" s="330"/>
      <c r="Z26" s="14" t="s">
        <v>72</v>
      </c>
      <c r="AA26" s="15"/>
      <c r="AB26" s="331" t="str">
        <f>IF(入力!R11="","",入力!R11)</f>
        <v>272</v>
      </c>
      <c r="AC26" s="331"/>
      <c r="AD26" s="331"/>
      <c r="AE26" s="331"/>
      <c r="AF26" s="16" t="s">
        <v>73</v>
      </c>
      <c r="AG26" s="331" t="str">
        <f>IF(入力!W11="","",入力!W11)</f>
        <v>0014</v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48"/>
      <c r="AU26" s="330" t="s">
        <v>47</v>
      </c>
      <c r="AV26" s="331"/>
      <c r="AW26" s="331"/>
      <c r="AX26" s="17" t="s">
        <v>74</v>
      </c>
      <c r="AY26" s="331" t="str">
        <f>IF(入力!AL11="","",入力!AL11)</f>
        <v>047</v>
      </c>
      <c r="AZ26" s="331"/>
      <c r="BA26" s="331"/>
      <c r="BB26" s="331"/>
      <c r="BC26" s="331"/>
      <c r="BD26" s="331"/>
      <c r="BE26" s="331"/>
      <c r="BF26" s="18" t="s">
        <v>75</v>
      </c>
    </row>
    <row r="27" spans="3:58" ht="19.5" customHeight="1">
      <c r="C27" s="362" t="s">
        <v>79</v>
      </c>
      <c r="D27" s="321"/>
      <c r="E27" s="321"/>
      <c r="F27" s="321"/>
      <c r="G27" s="363"/>
      <c r="H27" s="343" t="str">
        <f>IF(入力!C12="","",入力!C12&amp;"　"&amp;入力!E12)</f>
        <v>三浦　裕子</v>
      </c>
      <c r="I27" s="344"/>
      <c r="J27" s="344"/>
      <c r="K27" s="344"/>
      <c r="L27" s="344"/>
      <c r="M27" s="344"/>
      <c r="N27" s="344"/>
      <c r="O27" s="344"/>
      <c r="P27" s="344"/>
      <c r="Q27" s="345"/>
      <c r="R27" s="321"/>
      <c r="S27" s="321"/>
      <c r="T27" s="327"/>
      <c r="U27" s="328"/>
      <c r="V27" s="329"/>
      <c r="W27" s="346"/>
      <c r="X27" s="346"/>
      <c r="Y27" s="346"/>
      <c r="Z27" s="339" t="str">
        <f>IF(入力!P12="","",入力!P12)</f>
        <v>千葉県市川市田尻1-7-2-615</v>
      </c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41"/>
      <c r="AU27" s="321"/>
      <c r="AV27" s="321"/>
      <c r="AW27" s="321"/>
      <c r="AX27" s="353" t="str">
        <f>IF(入力!AK12="","",入力!AK12)</f>
        <v>379</v>
      </c>
      <c r="AY27" s="321"/>
      <c r="AZ27" s="321"/>
      <c r="BA27" s="321"/>
      <c r="BB27" s="19" t="s">
        <v>76</v>
      </c>
      <c r="BC27" s="321" t="str">
        <f>IF(入力!AP12="","",入力!AP12)</f>
        <v>4130</v>
      </c>
      <c r="BD27" s="321"/>
      <c r="BE27" s="321"/>
      <c r="BF27" s="352"/>
    </row>
    <row r="28" spans="3:58" ht="12" customHeight="1">
      <c r="C28" s="359" t="s">
        <v>71</v>
      </c>
      <c r="D28" s="360"/>
      <c r="E28" s="360"/>
      <c r="F28" s="360"/>
      <c r="G28" s="361"/>
      <c r="H28" s="364" t="str">
        <f>IF(入力!C15="","",入力!C15&amp;"　"&amp;入力!E15)</f>
        <v>タジマ　セツコ</v>
      </c>
      <c r="I28" s="331"/>
      <c r="J28" s="331"/>
      <c r="K28" s="331"/>
      <c r="L28" s="331"/>
      <c r="M28" s="331"/>
      <c r="N28" s="331"/>
      <c r="O28" s="331"/>
      <c r="P28" s="331"/>
      <c r="Q28" s="348"/>
      <c r="R28" s="330" t="s">
        <v>45</v>
      </c>
      <c r="S28" s="331"/>
      <c r="T28" s="324">
        <f>IF(入力!AT15="","",入力!AT15)</f>
        <v>73</v>
      </c>
      <c r="U28" s="325"/>
      <c r="V28" s="326"/>
      <c r="W28" s="330" t="s">
        <v>46</v>
      </c>
      <c r="X28" s="330"/>
      <c r="Y28" s="330"/>
      <c r="Z28" s="14" t="s">
        <v>72</v>
      </c>
      <c r="AA28" s="15"/>
      <c r="AB28" s="331" t="str">
        <f>IF(入力!R15="","",入力!R15)</f>
        <v>272</v>
      </c>
      <c r="AC28" s="331"/>
      <c r="AD28" s="331"/>
      <c r="AE28" s="331"/>
      <c r="AF28" s="16" t="s">
        <v>73</v>
      </c>
      <c r="AG28" s="331" t="str">
        <f>IF(入力!W15="","",入力!W15)</f>
        <v>0104</v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48"/>
      <c r="AU28" s="330" t="s">
        <v>47</v>
      </c>
      <c r="AV28" s="331"/>
      <c r="AW28" s="331"/>
      <c r="AX28" s="17" t="s">
        <v>74</v>
      </c>
      <c r="AY28" s="331" t="str">
        <f>IF(入力!AL15="","",入力!AL15)</f>
        <v>047</v>
      </c>
      <c r="AZ28" s="331"/>
      <c r="BA28" s="331"/>
      <c r="BB28" s="331"/>
      <c r="BC28" s="331"/>
      <c r="BD28" s="331"/>
      <c r="BE28" s="331"/>
      <c r="BF28" s="18" t="s">
        <v>75</v>
      </c>
    </row>
    <row r="29" spans="3:58" ht="19.5" customHeight="1" thickBot="1">
      <c r="C29" s="357" t="s">
        <v>49</v>
      </c>
      <c r="D29" s="333"/>
      <c r="E29" s="333"/>
      <c r="F29" s="333"/>
      <c r="G29" s="358"/>
      <c r="H29" s="354" t="str">
        <f>IF(入力!C16="","",入力!C16&amp;"　"&amp;入力!E16)</f>
        <v>田嶋　せつ子</v>
      </c>
      <c r="I29" s="355"/>
      <c r="J29" s="355"/>
      <c r="K29" s="355"/>
      <c r="L29" s="355"/>
      <c r="M29" s="355"/>
      <c r="N29" s="355"/>
      <c r="O29" s="355"/>
      <c r="P29" s="355"/>
      <c r="Q29" s="356"/>
      <c r="R29" s="333"/>
      <c r="S29" s="333"/>
      <c r="T29" s="349"/>
      <c r="U29" s="350"/>
      <c r="V29" s="351"/>
      <c r="W29" s="347"/>
      <c r="X29" s="347"/>
      <c r="Y29" s="347"/>
      <c r="Z29" s="334" t="str">
        <f>IF(入力!P16="","",入力!P16)</f>
        <v>千葉県市川市本塩5-3</v>
      </c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6"/>
      <c r="AU29" s="333"/>
      <c r="AV29" s="333"/>
      <c r="AW29" s="333"/>
      <c r="AX29" s="337" t="str">
        <f>IF(入力!AK16="","",入力!AK16)</f>
        <v>358</v>
      </c>
      <c r="AY29" s="333"/>
      <c r="AZ29" s="333"/>
      <c r="BA29" s="333"/>
      <c r="BB29" s="73" t="s">
        <v>76</v>
      </c>
      <c r="BC29" s="333" t="str">
        <f>IF(入力!AP16="","",入力!AP16)</f>
        <v>0761</v>
      </c>
      <c r="BD29" s="333"/>
      <c r="BE29" s="333"/>
      <c r="BF29" s="33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32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シミズ　サオ
清水　さお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5</v>
      </c>
      <c r="R34" s="294"/>
      <c r="S34" s="295"/>
      <c r="T34" s="299" t="str">
        <f>IF(入力!I25="","",入力!I25)</f>
        <v>市川市立大和田小学校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510200634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139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イトウ　タマキ
伊藤　珠希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5</v>
      </c>
      <c r="R36" s="294"/>
      <c r="S36" s="295"/>
      <c r="T36" s="299" t="str">
        <f>IF(入力!I27="","",入力!I27)</f>
        <v>市川市立鬼高小学校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510200625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139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4</v>
      </c>
      <c r="D38" s="282"/>
      <c r="E38" s="283"/>
      <c r="F38" s="287" t="str">
        <f>IF(入力!C30="","",入力!C29&amp;"　"&amp;入力!E29&amp;"
"&amp;入力!C30&amp;"　"&amp;入力!E30)</f>
        <v>ヨコゼキ　カナン
横関　華南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4</v>
      </c>
      <c r="R38" s="294"/>
      <c r="S38" s="295"/>
      <c r="T38" s="299" t="str">
        <f>IF(入力!I29="","",入力!I29)</f>
        <v>市川市立塩焼小学校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512164798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142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5</v>
      </c>
      <c r="D40" s="282"/>
      <c r="E40" s="283"/>
      <c r="F40" s="287" t="str">
        <f>IF(入力!C32="","",入力!C31&amp;"　"&amp;入力!E31&amp;"
"&amp;入力!C32&amp;"　"&amp;入力!E32)</f>
        <v>タナカ　ユリ
田中　侑里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3</v>
      </c>
      <c r="R40" s="294"/>
      <c r="S40" s="295"/>
      <c r="T40" s="299" t="str">
        <f>IF(入力!I31="","",入力!I31)</f>
        <v>市川市立信篤小学校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513166669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140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6</v>
      </c>
      <c r="D42" s="282"/>
      <c r="E42" s="283"/>
      <c r="F42" s="287" t="str">
        <f>IF(入力!C34="","",入力!C33&amp;"　"&amp;入力!E33&amp;"
"&amp;入力!C34&amp;"　"&amp;入力!E34)</f>
        <v>ハシモト　ユメ
橋本　唯愛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3</v>
      </c>
      <c r="R42" s="294"/>
      <c r="S42" s="295"/>
      <c r="T42" s="299" t="str">
        <f>IF(入力!I33="","",入力!I33)</f>
        <v>市川市立中国分小学校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513166692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137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7</v>
      </c>
      <c r="D44" s="282"/>
      <c r="E44" s="283"/>
      <c r="F44" s="287" t="str">
        <f>IF(入力!C36="","",入力!C35&amp;"　"&amp;入力!E35&amp;"
"&amp;入力!C36&amp;"　"&amp;入力!E36)</f>
        <v>イワクラ　ヒナタ
岩倉　陽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1</v>
      </c>
      <c r="R44" s="294"/>
      <c r="S44" s="295"/>
      <c r="T44" s="299" t="str">
        <f>IF(入力!I35="","",入力!I35)</f>
        <v>市川市立信篤小学校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514721285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127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8</v>
      </c>
      <c r="D46" s="282"/>
      <c r="E46" s="283"/>
      <c r="F46" s="287" t="str">
        <f>IF(入力!C38="","",入力!C37&amp;"　"&amp;入力!E37&amp;"
"&amp;入力!C38&amp;"　"&amp;入力!E38)</f>
        <v>イワクラ　マリア
岩倉　聖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5</v>
      </c>
      <c r="R46" s="294"/>
      <c r="S46" s="295"/>
      <c r="T46" s="299" t="str">
        <f>IF(入力!I37="","",入力!I37)</f>
        <v>市川市立信篤小学校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511392218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154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9</v>
      </c>
      <c r="D48" s="282"/>
      <c r="E48" s="283"/>
      <c r="F48" s="287" t="str">
        <f>IF(入力!C40="","",入力!C39&amp;"　"&amp;入力!E39&amp;"
"&amp;入力!C40&amp;"　"&amp;入力!E40)</f>
        <v>ヤマグチ　リコ
山口　璃子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2</v>
      </c>
      <c r="R48" s="294"/>
      <c r="S48" s="295"/>
      <c r="T48" s="299" t="str">
        <f>IF(入力!I39="","",入力!I39)</f>
        <v>市川市立富美浜小学校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515878714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120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 t="str">
        <f>IF(入力!B41="","",入力!B41)</f>
        <v/>
      </c>
      <c r="D50" s="282"/>
      <c r="E50" s="283"/>
      <c r="F50" s="287" t="str">
        <f>IF(入力!C42="","",入力!C41&amp;"　"&amp;入力!E41&amp;"
"&amp;入力!C42&amp;"　"&amp;入力!E42)</f>
        <v/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 t="str">
        <f>IF(入力!G41="","",入力!G41)</f>
        <v/>
      </c>
      <c r="R50" s="294"/>
      <c r="S50" s="295"/>
      <c r="T50" s="299" t="str">
        <f>IF(入力!I41="","",入力!I41)</f>
        <v/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 t="str">
        <f>IF(入力!M41="","",入力!M41)</f>
        <v/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 t="str">
        <f>IF(入力!P41="","",入力!P41)</f>
        <v/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 t="str">
        <f>IF(入力!B43="","",入力!B43)</f>
        <v/>
      </c>
      <c r="D52" s="282"/>
      <c r="E52" s="283"/>
      <c r="F52" s="287" t="str">
        <f>IF(入力!C44="","",入力!C43&amp;"　"&amp;入力!E43&amp;"
"&amp;入力!C44&amp;"　"&amp;入力!E44)</f>
        <v/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 t="str">
        <f>IF(入力!G43="","",入力!G43)</f>
        <v/>
      </c>
      <c r="R52" s="294"/>
      <c r="S52" s="295"/>
      <c r="T52" s="299" t="str">
        <f>IF(入力!I43="","",入力!I43)</f>
        <v/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 t="str">
        <f>IF(入力!M43="","",入力!M43)</f>
        <v/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 t="str">
        <f>IF(入力!P43="","",入力!P43)</f>
        <v/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 t="str">
        <f>IF(入力!B45="","",入力!B45)</f>
        <v/>
      </c>
      <c r="D54" s="282"/>
      <c r="E54" s="283"/>
      <c r="F54" s="287" t="str">
        <f>IF(入力!C46="","",入力!C45&amp;"　"&amp;入力!E45&amp;"
"&amp;入力!C46&amp;"　"&amp;入力!E46)</f>
        <v/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 t="str">
        <f>IF(入力!G45="","",入力!G45)</f>
        <v/>
      </c>
      <c r="R54" s="294"/>
      <c r="S54" s="295"/>
      <c r="T54" s="299" t="str">
        <f>IF(入力!I45="","",入力!I45)</f>
        <v/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 t="str">
        <f>IF(入力!M45="","",入力!M45)</f>
        <v/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 t="str">
        <f>IF(入力!P45="","",入力!P45)</f>
        <v/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 t="str">
        <f>IF(入力!B47="","",入力!B47)</f>
        <v/>
      </c>
      <c r="D56" s="282"/>
      <c r="E56" s="283"/>
      <c r="F56" s="287" t="str">
        <f>IF(入力!C48="","",入力!C47&amp;"　"&amp;入力!E47&amp;"
"&amp;入力!C48&amp;"　"&amp;入力!E48)</f>
        <v/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 t="str">
        <f>IF(入力!G47="","",入力!G47)</f>
        <v/>
      </c>
      <c r="R56" s="294"/>
      <c r="S56" s="295"/>
      <c r="T56" s="299" t="str">
        <f>IF(入力!I47="","",入力!I47)</f>
        <v/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 t="str">
        <f>IF(入力!M47="","",入力!M47)</f>
        <v/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 t="str">
        <f>IF(入力!P47="","",入力!P47)</f>
        <v/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市川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431822045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田嶋　せつ子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507332711</v>
      </c>
      <c r="H7" s="271"/>
      <c r="I7" s="271"/>
      <c r="J7" s="271" t="str">
        <f>IF(入力!J7="","",入力!J7)</f>
        <v/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逸見　綾子</v>
      </c>
      <c r="D9" s="265"/>
      <c r="E9" s="265"/>
      <c r="F9" s="265"/>
      <c r="G9" s="271">
        <f>IF(入力!G9="","",入力!G9)</f>
        <v>507332750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>0217601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三浦　裕子</v>
      </c>
      <c r="D11" s="265"/>
      <c r="E11" s="265"/>
      <c r="F11" s="265"/>
      <c r="G11" s="271">
        <f>IF(入力!G11="","",入力!G11)</f>
        <v>507269666</v>
      </c>
      <c r="H11" s="271"/>
      <c r="I11" s="271"/>
      <c r="J11" s="271" t="str">
        <f>IF(入力!J11="","",入力!J11)</f>
        <v/>
      </c>
      <c r="K11" s="271"/>
      <c r="L11" s="271"/>
      <c r="M11" s="271">
        <f>IF(入力!M11="","",入力!M11)</f>
        <v>8850188511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田嶋　せつ子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千葉県市川市本塩5-3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047-358-0761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090－2541－0761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清水　さお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市川市立大和田小学校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510200634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伊藤　珠希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市川市立鬼高小学校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510200625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4</v>
      </c>
      <c r="C29" s="264" t="str">
        <f>IF(入力!C30="","",入力!C30&amp;"　"&amp;入力!E30)</f>
        <v>横関　華南</v>
      </c>
      <c r="D29" s="265"/>
      <c r="E29" s="265"/>
      <c r="F29" s="265"/>
      <c r="G29" s="263">
        <f>IF(入力!G29="","",入力!G29)</f>
        <v>4</v>
      </c>
      <c r="H29" s="263" t="str">
        <f>IF(入力!H29="","",入力!H29)</f>
        <v/>
      </c>
      <c r="I29" s="263" t="str">
        <f>IF(入力!I29="","",入力!I29)</f>
        <v>市川市立塩焼小学校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512164798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5</v>
      </c>
      <c r="C31" s="264" t="str">
        <f>IF(入力!C32="","",入力!C32&amp;"　"&amp;入力!E32)</f>
        <v>田中　侑里</v>
      </c>
      <c r="D31" s="265"/>
      <c r="E31" s="265"/>
      <c r="F31" s="265"/>
      <c r="G31" s="263">
        <f>IF(入力!G31="","",入力!G31)</f>
        <v>3</v>
      </c>
      <c r="H31" s="263" t="str">
        <f>IF(入力!H31="","",入力!H31)</f>
        <v/>
      </c>
      <c r="I31" s="263" t="str">
        <f>IF(入力!I31="","",入力!I31)</f>
        <v>市川市立信篤小学校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513166669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6</v>
      </c>
      <c r="C33" s="264" t="str">
        <f>IF(入力!C34="","",入力!C34&amp;"　"&amp;入力!E34)</f>
        <v>橋本　唯愛</v>
      </c>
      <c r="D33" s="265"/>
      <c r="E33" s="265"/>
      <c r="F33" s="265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市川市立中国分小学校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513166692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7</v>
      </c>
      <c r="C35" s="264" t="str">
        <f>IF(入力!C36="","",入力!C36&amp;"　"&amp;入力!E36)</f>
        <v>岩倉　陽</v>
      </c>
      <c r="D35" s="265"/>
      <c r="E35" s="265"/>
      <c r="F35" s="265"/>
      <c r="G35" s="263">
        <f>IF(入力!G35="","",入力!G35)</f>
        <v>1</v>
      </c>
      <c r="H35" s="263" t="str">
        <f>IF(入力!H35="","",入力!H35)</f>
        <v/>
      </c>
      <c r="I35" s="263" t="str">
        <f>IF(入力!I35="","",入力!I35)</f>
        <v>市川市立信篤小学校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514721285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8</v>
      </c>
      <c r="C37" s="264" t="str">
        <f>IF(入力!C38="","",入力!C38&amp;"　"&amp;入力!E38)</f>
        <v>岩倉　聖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市川市立信篤小学校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511392218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9</v>
      </c>
      <c r="C39" s="264" t="str">
        <f>IF(入力!C40="","",入力!C40&amp;"　"&amp;入力!E40)</f>
        <v>山口　璃子</v>
      </c>
      <c r="D39" s="265"/>
      <c r="E39" s="265"/>
      <c r="F39" s="265"/>
      <c r="G39" s="263">
        <f>IF(入力!G39="","",入力!G39)</f>
        <v>2</v>
      </c>
      <c r="H39" s="263" t="str">
        <f>IF(入力!H39="","",入力!H39)</f>
        <v/>
      </c>
      <c r="I39" s="263" t="str">
        <f>IF(入力!I39="","",入力!I39)</f>
        <v>市川市立富美浜小学校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515878714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64" t="str">
        <f>IF(入力!C42="","",入力!C42&amp;"　"&amp;入力!E42)</f>
        <v/>
      </c>
      <c r="D41" s="265"/>
      <c r="E41" s="265"/>
      <c r="F41" s="265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市川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431822045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田嶋　せつ子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507332711</v>
      </c>
      <c r="H7" s="271"/>
      <c r="I7" s="271"/>
      <c r="J7" s="271" t="str">
        <f>IF(入力!J7="","",入力!J7)</f>
        <v/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逸見　綾子</v>
      </c>
      <c r="D9" s="265"/>
      <c r="E9" s="265"/>
      <c r="F9" s="265"/>
      <c r="G9" s="271">
        <f>IF(入力!G9="","",入力!G9)</f>
        <v>507332750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>0217601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三浦　裕子</v>
      </c>
      <c r="D11" s="265"/>
      <c r="E11" s="265"/>
      <c r="F11" s="265"/>
      <c r="G11" s="271">
        <f>IF(入力!G11="","",入力!G11)</f>
        <v>507269666</v>
      </c>
      <c r="H11" s="271"/>
      <c r="I11" s="271"/>
      <c r="J11" s="271" t="str">
        <f>IF(入力!J11="","",入力!J11)</f>
        <v/>
      </c>
      <c r="K11" s="271"/>
      <c r="L11" s="271"/>
      <c r="M11" s="271">
        <f>IF(入力!M11="","",入力!M11)</f>
        <v>8850188511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田嶋　せつ子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千葉県市川市本塩5-3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047-358-0761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090－2541－0761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清水　さお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市川市立大和田小学校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510200634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伊藤　珠希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市川市立鬼高小学校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510200625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4</v>
      </c>
      <c r="C29" s="264" t="str">
        <f>IF(入力!C30="","",入力!C30&amp;"　"&amp;入力!E30)</f>
        <v>横関　華南</v>
      </c>
      <c r="D29" s="265"/>
      <c r="E29" s="265"/>
      <c r="F29" s="265"/>
      <c r="G29" s="263">
        <f>IF(入力!G29="","",入力!G29)</f>
        <v>4</v>
      </c>
      <c r="H29" s="263" t="str">
        <f>IF(入力!H29="","",入力!H29)</f>
        <v/>
      </c>
      <c r="I29" s="263" t="str">
        <f>IF(入力!I29="","",入力!I29)</f>
        <v>市川市立塩焼小学校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512164798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5</v>
      </c>
      <c r="C31" s="264" t="str">
        <f>IF(入力!C32="","",入力!C32&amp;"　"&amp;入力!E32)</f>
        <v>田中　侑里</v>
      </c>
      <c r="D31" s="265"/>
      <c r="E31" s="265"/>
      <c r="F31" s="265"/>
      <c r="G31" s="263">
        <f>IF(入力!G31="","",入力!G31)</f>
        <v>3</v>
      </c>
      <c r="H31" s="263" t="str">
        <f>IF(入力!H31="","",入力!H31)</f>
        <v/>
      </c>
      <c r="I31" s="263" t="str">
        <f>IF(入力!I31="","",入力!I31)</f>
        <v>市川市立信篤小学校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513166669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6</v>
      </c>
      <c r="C33" s="264" t="str">
        <f>IF(入力!C34="","",入力!C34&amp;"　"&amp;入力!E34)</f>
        <v>橋本　唯愛</v>
      </c>
      <c r="D33" s="265"/>
      <c r="E33" s="265"/>
      <c r="F33" s="265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市川市立中国分小学校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513166692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7</v>
      </c>
      <c r="C35" s="264" t="str">
        <f>IF(入力!C36="","",入力!C36&amp;"　"&amp;入力!E36)</f>
        <v>岩倉　陽</v>
      </c>
      <c r="D35" s="265"/>
      <c r="E35" s="265"/>
      <c r="F35" s="265"/>
      <c r="G35" s="263">
        <f>IF(入力!G35="","",入力!G35)</f>
        <v>1</v>
      </c>
      <c r="H35" s="263" t="str">
        <f>IF(入力!H35="","",入力!H35)</f>
        <v/>
      </c>
      <c r="I35" s="263" t="str">
        <f>IF(入力!I35="","",入力!I35)</f>
        <v>市川市立信篤小学校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514721285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8</v>
      </c>
      <c r="C37" s="264" t="str">
        <f>IF(入力!C38="","",入力!C38&amp;"　"&amp;入力!E38)</f>
        <v>岩倉　聖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市川市立信篤小学校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511392218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9</v>
      </c>
      <c r="C39" s="264" t="str">
        <f>IF(入力!C40="","",入力!C40&amp;"　"&amp;入力!E40)</f>
        <v>山口　璃子</v>
      </c>
      <c r="D39" s="265"/>
      <c r="E39" s="265"/>
      <c r="F39" s="265"/>
      <c r="G39" s="263">
        <f>IF(入力!G39="","",入力!G39)</f>
        <v>2</v>
      </c>
      <c r="H39" s="263" t="str">
        <f>IF(入力!H39="","",入力!H39)</f>
        <v/>
      </c>
      <c r="I39" s="263" t="str">
        <f>IF(入力!I39="","",入力!I39)</f>
        <v>市川市立富美浜小学校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515878714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64" t="str">
        <f>IF(入力!C42="","",入力!C42&amp;"　"&amp;入力!E42)</f>
        <v/>
      </c>
      <c r="D41" s="265"/>
      <c r="E41" s="265"/>
      <c r="F41" s="265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10</v>
      </c>
      <c r="J5" s="443" t="str">
        <f>IF(入力!A55="","",入力!A55)</f>
        <v>足りない所は補い合う。
できない事は助け合う。
山椒は小粒でもぴりりと辛い！！
ダブルキャプテンの‘さおたまコンビ’の本領発揮！！
繋いで攻める気持ちはどこにも負けません。
全員バレーで目の前の１点を取りに行きます。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21020</v>
      </c>
      <c r="B7" s="33" t="str">
        <f>IF(入力!C3="","",入力!C3)</f>
        <v>市川</v>
      </c>
      <c r="C7" s="33" t="str">
        <f>IF(入力!C2="","",入力!C2)</f>
        <v/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東西線</v>
      </c>
      <c r="S7" s="33" t="str">
        <f>IF(入力!AE5="","",入力!AE5)</f>
        <v>妙典</v>
      </c>
      <c r="T7" s="33"/>
      <c r="U7" s="33">
        <f>IF(入力!C4="","",入力!C4)</f>
        <v>431822045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田嶋</v>
      </c>
      <c r="D16" s="33" t="str">
        <f>IF(入力!E8="","",入力!E8)</f>
        <v>せつ子</v>
      </c>
      <c r="E16" s="33" t="str">
        <f>IF(入力!C7="","",入力!C7)</f>
        <v>タジマ</v>
      </c>
      <c r="F16" s="33" t="str">
        <f>IF(入力!E7="","",入力!E7)</f>
        <v>セツコ</v>
      </c>
      <c r="G16" s="33">
        <f>IF(入力!G7="","",入力!G7)</f>
        <v>507332711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73</v>
      </c>
      <c r="M16" s="33"/>
      <c r="N16" s="33"/>
      <c r="O16" s="33"/>
      <c r="P16" s="33"/>
      <c r="Q16" s="33"/>
      <c r="R16" s="33" t="str">
        <f>IF(入力!R7="","",入力!R7)</f>
        <v>272</v>
      </c>
      <c r="S16" s="33" t="str">
        <f>IF(入力!W7="","",入力!W7)</f>
        <v>0104</v>
      </c>
      <c r="T16" s="33" t="str">
        <f>IF(入力!P8="","",入力!P8)</f>
        <v>千葉県市川市本塩5-3</v>
      </c>
      <c r="U16" s="33" t="str">
        <f>IF(入力!AL7="","",入力!AL7)</f>
        <v>047</v>
      </c>
      <c r="V16" s="33" t="str">
        <f>IF(入力!AK8="","",入力!AK8)</f>
        <v>358</v>
      </c>
      <c r="W16" s="33" t="str">
        <f>IF(入力!AP8="","",入力!AP8)</f>
        <v>0761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逸見</v>
      </c>
      <c r="D17" s="33" t="str">
        <f>IF(入力!E10="","",入力!E10)</f>
        <v>綾子</v>
      </c>
      <c r="E17" s="33" t="str">
        <f>IF(入力!C9="","",入力!C9)</f>
        <v>ヘンミ</v>
      </c>
      <c r="F17" s="33" t="str">
        <f>IF(入力!E9="","",入力!E9)</f>
        <v>アヤコ</v>
      </c>
      <c r="G17" s="33">
        <f>IF(入力!G9="","",入力!G9)</f>
        <v>507332750</v>
      </c>
      <c r="H17" s="33" t="str">
        <f>IF(入力!J9="","",入力!J9)</f>
        <v/>
      </c>
      <c r="I17" s="33" t="str">
        <f>IF(入力!M9="","",入力!M9)</f>
        <v>0217601</v>
      </c>
      <c r="J17" s="33"/>
      <c r="K17" s="33"/>
      <c r="L17" s="33">
        <f>IF(入力!AT9="","",入力!AT9)</f>
        <v>53</v>
      </c>
      <c r="M17" s="33"/>
      <c r="N17" s="33"/>
      <c r="O17" s="33"/>
      <c r="P17" s="33"/>
      <c r="Q17" s="33"/>
      <c r="R17" s="33" t="str">
        <f>IF(入力!R9="","",入力!R9)</f>
        <v>272</v>
      </c>
      <c r="S17" s="33" t="str">
        <f>IF(入力!W9="","",入力!W9)</f>
        <v>0114</v>
      </c>
      <c r="T17" s="33" t="str">
        <f>IF(入力!P10="","",入力!P10)</f>
        <v>千葉県市川市塩焼2-2-1-225</v>
      </c>
      <c r="U17" s="33" t="str">
        <f>IF(入力!AL9="","",入力!AL9)</f>
        <v>047</v>
      </c>
      <c r="V17" s="33" t="str">
        <f>IF(入力!AK10="","",入力!AK10)</f>
        <v>356</v>
      </c>
      <c r="W17" s="33" t="str">
        <f>IF(入力!AP10="","",入力!AP10)</f>
        <v>1731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三浦</v>
      </c>
      <c r="D20" s="33" t="str">
        <f>IF(入力!E12="","",入力!E12)</f>
        <v>裕子</v>
      </c>
      <c r="E20" s="33" t="str">
        <f>IF(入力!C11="","",入力!C11)</f>
        <v>ミウラ</v>
      </c>
      <c r="F20" s="33" t="str">
        <f>IF(入力!E11="","",入力!E11)</f>
        <v>ユウコ</v>
      </c>
      <c r="G20" s="33">
        <f>IF(入力!G11="","",入力!G11)</f>
        <v>507269666</v>
      </c>
      <c r="H20" s="33" t="str">
        <f>IF(入力!J11="","",入力!J11)</f>
        <v/>
      </c>
      <c r="I20" s="33">
        <f>IF(入力!M11="","",入力!M11)</f>
        <v>8850188511</v>
      </c>
      <c r="J20" s="33"/>
      <c r="K20" s="33"/>
      <c r="L20" s="33">
        <f>IF(入力!AT11="","",入力!AT11)</f>
        <v>56</v>
      </c>
      <c r="M20" s="33"/>
      <c r="N20" s="33"/>
      <c r="O20" s="33"/>
      <c r="P20" s="33"/>
      <c r="Q20" s="33"/>
      <c r="R20" s="33" t="str">
        <f>IF(入力!R11="","",入力!R11)</f>
        <v>272</v>
      </c>
      <c r="S20" s="33" t="str">
        <f>IF(入力!W11="","",入力!W11)</f>
        <v>0014</v>
      </c>
      <c r="T20" s="33" t="str">
        <f>IF(入力!P12="","",入力!P12)</f>
        <v>千葉県市川市田尻1-7-2-615</v>
      </c>
      <c r="U20" s="33" t="str">
        <f>IF(入力!AL11="","",入力!AL11)</f>
        <v>047</v>
      </c>
      <c r="V20" s="33" t="str">
        <f>IF(入力!AK12="","",入力!AK12)</f>
        <v>379</v>
      </c>
      <c r="W20" s="33" t="str">
        <f>IF(入力!AP12="","",入力!AP12)</f>
        <v>4130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田嶋</v>
      </c>
      <c r="D22" s="33" t="str">
        <f>IF(入力!E16="","",入力!E16)</f>
        <v>せつ子</v>
      </c>
      <c r="E22" s="33" t="str">
        <f>IF(入力!C15="","",入力!C15)</f>
        <v>タジマ</v>
      </c>
      <c r="F22" s="33" t="str">
        <f>IF(入力!E15="","",入力!E15)</f>
        <v>セツコ</v>
      </c>
      <c r="G22" s="33"/>
      <c r="H22" s="33"/>
      <c r="I22" s="33"/>
      <c r="J22" s="33"/>
      <c r="K22" s="33"/>
      <c r="L22" s="33">
        <f>IF(入力!AT15="","",入力!AT15)</f>
        <v>73</v>
      </c>
      <c r="M22" s="33"/>
      <c r="N22" s="33" t="str">
        <f>IF(入力!C21="","",入力!C21)</f>
        <v>090</v>
      </c>
      <c r="O22" s="33">
        <f>IF(入力!E21="","",入力!E21)</f>
        <v>2541</v>
      </c>
      <c r="P22" s="33" t="str">
        <f>IF(入力!G21="","",入力!G21)</f>
        <v>0761</v>
      </c>
      <c r="Q22" s="33"/>
      <c r="R22" s="33" t="str">
        <f>IF(入力!R15="","",入力!R15)</f>
        <v>272</v>
      </c>
      <c r="S22" s="33" t="str">
        <f>IF(入力!W15="","",入力!W15)</f>
        <v>0104</v>
      </c>
      <c r="T22" s="33" t="str">
        <f>IF(入力!P16="","",入力!P16)</f>
        <v>千葉県市川市本塩5-3</v>
      </c>
      <c r="U22" s="33" t="str">
        <f>IF(入力!AL15="","",入力!AL15)</f>
        <v>047</v>
      </c>
      <c r="V22" s="33" t="str">
        <f>IF(入力!AK16="","",入力!AK16)</f>
        <v>358</v>
      </c>
      <c r="W22" s="33" t="str">
        <f>IF(入力!AP16="","",入力!AP16)</f>
        <v>0761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清水</v>
      </c>
      <c r="D24" s="75" t="str">
        <f>VLOOKUP($B$51,$A$53:$F$352,4)</f>
        <v>さお</v>
      </c>
      <c r="E24" s="75" t="str">
        <f>VLOOKUP($B$51,$A$53:$F$352,5)</f>
        <v>シミズ</v>
      </c>
      <c r="F24" s="75" t="str">
        <f>VLOOKUP($B$51,$A$53:$F$352,6)</f>
        <v>サオ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清水</v>
      </c>
      <c r="D53" s="33" t="str">
        <f>IF(入力!E26="","",入力!E26)</f>
        <v>さお</v>
      </c>
      <c r="E53" s="33" t="str">
        <f>IF(入力!C25="","",入力!C25)</f>
        <v>シミズ</v>
      </c>
      <c r="F53" s="33" t="str">
        <f>IF(入力!E25="","",入力!E25)</f>
        <v>サオ</v>
      </c>
      <c r="G53" s="33">
        <f>IF(入力!M25="","",入力!M25)</f>
        <v>510200634</v>
      </c>
      <c r="H53" s="33" t="str">
        <f>IF(入力!I25="","",入力!I25)</f>
        <v>市川市立大和田小学校</v>
      </c>
      <c r="I53" s="33">
        <f>IF(入力!G25="","",入力!G25)</f>
        <v>5</v>
      </c>
      <c r="J53" s="33">
        <f>IF(入力!P25="","",入力!P25)</f>
        <v>139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伊藤</v>
      </c>
      <c r="D54" s="33" t="str">
        <f>IF(入力!E28="","",入力!E28)</f>
        <v>珠希</v>
      </c>
      <c r="E54" s="33" t="str">
        <f>IF(入力!C27="","",入力!C27)</f>
        <v>イトウ</v>
      </c>
      <c r="F54" s="33" t="str">
        <f>IF(入力!E27="","",入力!E27)</f>
        <v>タマキ</v>
      </c>
      <c r="G54" s="33">
        <f>IF(入力!M27="","",入力!M27)</f>
        <v>510200625</v>
      </c>
      <c r="H54" s="33" t="str">
        <f>IF(入力!I27="","",入力!I27)</f>
        <v>市川市立鬼高小学校</v>
      </c>
      <c r="I54" s="33">
        <f>IF(入力!G27="","",入力!G27)</f>
        <v>5</v>
      </c>
      <c r="J54" s="33">
        <f>IF(入力!P27="","",入力!P27)</f>
        <v>139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4</v>
      </c>
      <c r="C55" s="33" t="str">
        <f>IF(入力!C30="","",入力!C30)</f>
        <v>横関</v>
      </c>
      <c r="D55" s="33" t="str">
        <f>IF(入力!E30="","",入力!E30)</f>
        <v>華南</v>
      </c>
      <c r="E55" s="33" t="str">
        <f>IF(入力!C29="","",入力!C29)</f>
        <v>ヨコゼキ</v>
      </c>
      <c r="F55" s="33" t="str">
        <f>IF(入力!E29="","",入力!E29)</f>
        <v>カナン</v>
      </c>
      <c r="G55" s="33">
        <f>IF(入力!M29="","",入力!M29)</f>
        <v>512164798</v>
      </c>
      <c r="H55" s="33" t="str">
        <f>IF(入力!I29="","",入力!I29)</f>
        <v>市川市立塩焼小学校</v>
      </c>
      <c r="I55" s="33">
        <f>IF(入力!G29="","",入力!G29)</f>
        <v>4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5</v>
      </c>
      <c r="C56" s="33" t="str">
        <f>IF(入力!C32="","",入力!C32)</f>
        <v>田中</v>
      </c>
      <c r="D56" s="33" t="str">
        <f>IF(入力!E32="","",入力!E32)</f>
        <v>侑里</v>
      </c>
      <c r="E56" s="33" t="str">
        <f>IF(入力!C31="","",入力!C31)</f>
        <v>タナカ</v>
      </c>
      <c r="F56" s="33" t="str">
        <f>IF(入力!E31="","",入力!E31)</f>
        <v>ユリ</v>
      </c>
      <c r="G56" s="33">
        <f>IF(入力!M31="","",入力!M31)</f>
        <v>513166669</v>
      </c>
      <c r="H56" s="33" t="str">
        <f>IF(入力!I31="","",入力!I31)</f>
        <v>市川市立信篤小学校</v>
      </c>
      <c r="I56" s="33">
        <f>IF(入力!G31="","",入力!G31)</f>
        <v>3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6</v>
      </c>
      <c r="C57" s="33" t="str">
        <f>IF(入力!C34="","",入力!C34)</f>
        <v>橋本</v>
      </c>
      <c r="D57" s="33" t="str">
        <f>IF(入力!E34="","",入力!E34)</f>
        <v>唯愛</v>
      </c>
      <c r="E57" s="33" t="str">
        <f>IF(入力!C33="","",入力!C33)</f>
        <v>ハシモト</v>
      </c>
      <c r="F57" s="33" t="str">
        <f>IF(入力!E33="","",入力!E33)</f>
        <v>ユメ</v>
      </c>
      <c r="G57" s="33">
        <f>IF(入力!M33="","",入力!M33)</f>
        <v>513166692</v>
      </c>
      <c r="H57" s="33" t="str">
        <f>IF(入力!I33="","",入力!I33)</f>
        <v>市川市立中国分小学校</v>
      </c>
      <c r="I57" s="33">
        <f>IF(入力!G33="","",入力!G33)</f>
        <v>3</v>
      </c>
      <c r="J57" s="33">
        <f>IF(入力!P33="","",入力!P33)</f>
        <v>137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7</v>
      </c>
      <c r="C58" s="33" t="str">
        <f>IF(入力!C36="","",入力!C36)</f>
        <v>岩倉</v>
      </c>
      <c r="D58" s="33" t="str">
        <f>IF(入力!E36="","",入力!E36)</f>
        <v>陽</v>
      </c>
      <c r="E58" s="33" t="str">
        <f>IF(入力!C35="","",入力!C35)</f>
        <v>イワクラ</v>
      </c>
      <c r="F58" s="33" t="str">
        <f>IF(入力!E35="","",入力!E35)</f>
        <v>ヒナタ</v>
      </c>
      <c r="G58" s="33">
        <f>IF(入力!M35="","",入力!M35)</f>
        <v>514721285</v>
      </c>
      <c r="H58" s="33" t="str">
        <f>IF(入力!I35="","",入力!I35)</f>
        <v>市川市立信篤小学校</v>
      </c>
      <c r="I58" s="33">
        <f>IF(入力!G35="","",入力!G35)</f>
        <v>1</v>
      </c>
      <c r="J58" s="33">
        <f>IF(入力!P35="","",入力!P35)</f>
        <v>127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8</v>
      </c>
      <c r="C59" s="33" t="str">
        <f>IF(入力!C38="","",入力!C38)</f>
        <v>岩倉</v>
      </c>
      <c r="D59" s="33" t="str">
        <f>IF(入力!E38="","",入力!E38)</f>
        <v>聖</v>
      </c>
      <c r="E59" s="33" t="str">
        <f>IF(入力!C37="","",入力!C37)</f>
        <v>イワクラ</v>
      </c>
      <c r="F59" s="33" t="str">
        <f>IF(入力!E37="","",入力!E37)</f>
        <v>マリア</v>
      </c>
      <c r="G59" s="33">
        <f>IF(入力!M37="","",入力!M37)</f>
        <v>511392218</v>
      </c>
      <c r="H59" s="33" t="str">
        <f>IF(入力!I37="","",入力!I37)</f>
        <v>市川市立信篤小学校</v>
      </c>
      <c r="I59" s="33">
        <f>IF(入力!G37="","",入力!G37)</f>
        <v>5</v>
      </c>
      <c r="J59" s="33">
        <f>IF(入力!P37="","",入力!P37)</f>
        <v>154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9</v>
      </c>
      <c r="C60" s="33" t="str">
        <f>IF(入力!C40="","",入力!C40)</f>
        <v>山口</v>
      </c>
      <c r="D60" s="33" t="str">
        <f>IF(入力!E40="","",入力!E40)</f>
        <v>璃子</v>
      </c>
      <c r="E60" s="33" t="str">
        <f>IF(入力!C39="","",入力!C39)</f>
        <v>ヤマグチ</v>
      </c>
      <c r="F60" s="33" t="str">
        <f>IF(入力!E39="","",入力!E39)</f>
        <v>リコ</v>
      </c>
      <c r="G60" s="33">
        <f>IF(入力!M39="","",入力!M39)</f>
        <v>515878714</v>
      </c>
      <c r="H60" s="33" t="str">
        <f>IF(入力!I39="","",入力!I39)</f>
        <v>市川市立富美浜小学校</v>
      </c>
      <c r="I60" s="33">
        <f>IF(入力!G39="","",入力!G39)</f>
        <v>2</v>
      </c>
      <c r="J60" s="33">
        <f>IF(入力!P39="","",入力!P39)</f>
        <v>120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miyuki</cp:lastModifiedBy>
  <cp:lastPrinted>2017-01-20T12:20:00Z</cp:lastPrinted>
  <dcterms:created xsi:type="dcterms:W3CDTF">2014-04-05T09:56:00Z</dcterms:created>
  <dcterms:modified xsi:type="dcterms:W3CDTF">2017-01-22T11:58:46Z</dcterms:modified>
</cp:coreProperties>
</file>