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<sst xmlns="http://schemas.openxmlformats.org/spreadsheetml/2006/main" count="411" uniqueCount="274">
  <si>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</si>
  <si>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</si>
  <si>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</si>
  <si>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</si>
  <si>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</si>
  <si>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</si>
  <si>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</si>
  <si>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</si>
  <si>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</si>
  <si>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</si>
  <si>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</si>
  <si>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</si>
  <si>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</si>
  <si>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</si>
  <si>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</si>
  <si>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</si>
  <si>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</si>
  <si>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</si>
  <si>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</si>
  <si>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</si>
  <si>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</si>
  <si>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</si>
  <si>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</si>
  <si>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</si>
  <si>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</si>
  <si>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</si>
  <si>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</si>
  <si>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</si>
  <si>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</si>
  <si>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</si>
  <si>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</si>
  <si>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</si>
  <si>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</si>
  <si>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</si>
  <si>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</si>
  <si>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</si>
  <si>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</si>
  <si>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</si>
  <si>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</si>
  <si>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</si>
  <si>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</si>
  <si>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</si>
  <si>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</si>
  <si>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</si>
  <si>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</si>
  <si>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</si>
  <si>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</si>
  <si>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</si>
  <si>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</si>
  <si>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</si>
  <si>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</si>
  <si>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</si>
  <si>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</si>
  <si>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</si>
  <si>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</si>
  <si>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</si>
  <si>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</si>
  <si>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</si>
  <si>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</si>
  <si>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</si>
  <si>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</si>
  <si>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</si>
  <si>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</si>
  <si>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</si>
  <si>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</si>
  <si>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</si>
  <si>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</si>
  <si>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</si>
  <si>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</si>
  <si>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</si>
  <si>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</si>
  <si>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</si>
  <si>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</si>
  <si>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</si>
  <si>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</si>
  <si>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</si>
  <si>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</si>
  <si>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</si>
  <si>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</si>
  <si>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</si>
  <si>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</si>
  <si>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</si>
  <si>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</si>
  <si>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</si>
  <si>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</si>
  <si>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</si>
  <si>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</si>
  <si>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</si>
  <si>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</si>
  <si>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</si>
  <si>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</si>
  <si>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</si>
  <si>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</si>
  <si>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</si>
  <si>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</si>
  <si>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</si>
  <si>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</si>
  <si>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</si>
  <si>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</si>
  <si>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</si>
  <si>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</si>
  <si>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</si>
  <si>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</si>
  <si>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</si>
  <si>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</si>
  <si>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</si>
  <si>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</si>
  <si>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</si>
  <si>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</si>
  <si>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</si>
  <si>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</si>
  <si>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</si>
  <si>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</si>
  <si>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</si>
  <si>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</si>
  <si>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</si>
  <si>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</si>
  <si>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</si>
  <si>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</si>
  <si>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</si>
  <si>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</si>
  <si>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</si>
  <si>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</si>
  <si>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</si>
  <si>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</si>
  <si>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</si>
  <si>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</si>
  <si>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</si>
  <si>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</si>
  <si>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</si>
  <si>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</si>
  <si>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</si>
  <si>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</si>
  <si>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</si>
  <si>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</si>
  <si>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</si>
  <si>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</si>
  <si>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</si>
  <si>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</si>
  <si>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</si>
  <si>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</si>
  <si>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</si>
  <si>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</si>
  <si>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</si>
  <si>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</si>
  <si>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</si>
  <si>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</si>
  <si>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</si>
  <si>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</si>
  <si>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</si>
  <si>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</si>
  <si>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</si>
  <si>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</si>
  <si>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</si>
  <si>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</si>
  <si>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</si>
  <si>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</si>
  <si>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</si>
  <si>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</si>
  <si>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</si>
  <si>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</si>
  <si>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</si>
  <si>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</si>
  <si>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</si>
  <si>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</si>
  <si>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</si>
  <si>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</si>
  <si>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</si>
  <si>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</si>
  <si>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</si>
  <si>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</si>
  <si>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</si>
  <si>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</si>
  <si>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</si>
  <si>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</si>
  <si>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</si>
  <si>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</si>
  <si>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</si>
  <si>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</si>
  <si>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</si>
  <si>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</si>
  <si>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</si>
  <si>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</si>
  <si>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</si>
  <si>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</si>
  <si>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</si>
  <si>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</si>
  <si>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</si>
  <si>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</si>
  <si>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</si>
  <si>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</si>
  <si>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</si>
  <si>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</si>
  <si>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</si>
  <si>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</si>
  <si>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</si>
  <si>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</si>
  <si>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</si>
  <si>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</si>
  <si>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</si>
  <si>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市川</t>
    <rPh sb="0" eb="2">
      <t>イチカワ</t>
    </rPh>
    <phoneticPr fontId="2"/>
  </si>
  <si>
    <t>イチカワ</t>
    <phoneticPr fontId="2"/>
  </si>
  <si>
    <t>市川市</t>
    <rPh sb="0" eb="3">
      <t>イチカワシ</t>
    </rPh>
    <phoneticPr fontId="2"/>
  </si>
  <si>
    <t>東京メトロ東西線</t>
    <rPh sb="0" eb="2">
      <t>トウキョウ</t>
    </rPh>
    <rPh sb="5" eb="8">
      <t>トウザイセン</t>
    </rPh>
    <phoneticPr fontId="2"/>
  </si>
  <si>
    <t>妙典</t>
    <rPh sb="0" eb="2">
      <t>ミョウデン</t>
    </rPh>
    <phoneticPr fontId="2"/>
  </si>
  <si>
    <t>田嶋</t>
    <rPh sb="0" eb="2">
      <t>タジマ</t>
    </rPh>
    <phoneticPr fontId="2"/>
  </si>
  <si>
    <t>せつ子</t>
    <rPh sb="2" eb="3">
      <t>コ</t>
    </rPh>
    <phoneticPr fontId="2"/>
  </si>
  <si>
    <t>タジマ</t>
    <phoneticPr fontId="2"/>
  </si>
  <si>
    <t>セツコ</t>
    <phoneticPr fontId="2"/>
  </si>
  <si>
    <t>272</t>
    <phoneticPr fontId="2"/>
  </si>
  <si>
    <t>0104</t>
    <phoneticPr fontId="2"/>
  </si>
  <si>
    <t>047</t>
    <phoneticPr fontId="2"/>
  </si>
  <si>
    <t>358</t>
    <phoneticPr fontId="2"/>
  </si>
  <si>
    <t>0761</t>
    <phoneticPr fontId="2"/>
  </si>
  <si>
    <t>272</t>
    <phoneticPr fontId="2"/>
  </si>
  <si>
    <t>0114</t>
    <phoneticPr fontId="2"/>
  </si>
  <si>
    <t>356</t>
    <phoneticPr fontId="2"/>
  </si>
  <si>
    <t>1731</t>
    <phoneticPr fontId="2"/>
  </si>
  <si>
    <t>0014</t>
    <phoneticPr fontId="2"/>
  </si>
  <si>
    <t>379</t>
    <phoneticPr fontId="2"/>
  </si>
  <si>
    <t>4130</t>
    <phoneticPr fontId="2"/>
  </si>
  <si>
    <t>逸見</t>
    <rPh sb="0" eb="2">
      <t>イツミ</t>
    </rPh>
    <phoneticPr fontId="2"/>
  </si>
  <si>
    <t>綾子</t>
    <rPh sb="0" eb="2">
      <t>アヤコ</t>
    </rPh>
    <phoneticPr fontId="2"/>
  </si>
  <si>
    <t>ヘンミ</t>
    <phoneticPr fontId="2"/>
  </si>
  <si>
    <t>アヤコ</t>
    <phoneticPr fontId="2"/>
  </si>
  <si>
    <t>三浦</t>
    <rPh sb="0" eb="2">
      <t>ミウラ</t>
    </rPh>
    <phoneticPr fontId="2"/>
  </si>
  <si>
    <t>ミウラ</t>
    <phoneticPr fontId="2"/>
  </si>
  <si>
    <t>裕子</t>
    <rPh sb="0" eb="2">
      <t>ユウコ</t>
    </rPh>
    <phoneticPr fontId="2"/>
  </si>
  <si>
    <t>ユウコ</t>
    <phoneticPr fontId="2"/>
  </si>
  <si>
    <t>市川市本塩5-3</t>
    <rPh sb="0" eb="3">
      <t>イチカワシ</t>
    </rPh>
    <rPh sb="3" eb="4">
      <t>ホン</t>
    </rPh>
    <rPh sb="4" eb="5">
      <t>ジオ</t>
    </rPh>
    <phoneticPr fontId="2"/>
  </si>
  <si>
    <t>市川市塩焼2-2-1-225</t>
    <rPh sb="0" eb="3">
      <t>イチカワシ</t>
    </rPh>
    <rPh sb="3" eb="5">
      <t>シオヤキ</t>
    </rPh>
    <phoneticPr fontId="2"/>
  </si>
  <si>
    <t>市川市田尻1-7-2-615</t>
    <rPh sb="0" eb="3">
      <t>イチカワシ</t>
    </rPh>
    <rPh sb="3" eb="5">
      <t>タジリ</t>
    </rPh>
    <phoneticPr fontId="2"/>
  </si>
  <si>
    <t>0761</t>
    <phoneticPr fontId="2"/>
  </si>
  <si>
    <t>伊藤</t>
    <rPh sb="0" eb="2">
      <t>イトウ</t>
    </rPh>
    <phoneticPr fontId="2"/>
  </si>
  <si>
    <t>珠希</t>
    <rPh sb="0" eb="1">
      <t>タマ</t>
    </rPh>
    <rPh sb="1" eb="2">
      <t>キ</t>
    </rPh>
    <phoneticPr fontId="2"/>
  </si>
  <si>
    <t>イトウ</t>
    <phoneticPr fontId="2"/>
  </si>
  <si>
    <t>タマキ</t>
    <phoneticPr fontId="2"/>
  </si>
  <si>
    <t>鬼高小学校</t>
    <rPh sb="0" eb="2">
      <t>オニタカ</t>
    </rPh>
    <rPh sb="2" eb="5">
      <t>ショウガッコウ</t>
    </rPh>
    <phoneticPr fontId="2"/>
  </si>
  <si>
    <t>清水</t>
    <rPh sb="0" eb="2">
      <t>シミズ</t>
    </rPh>
    <phoneticPr fontId="2"/>
  </si>
  <si>
    <t>さお</t>
    <phoneticPr fontId="2"/>
  </si>
  <si>
    <t>シミズ</t>
    <phoneticPr fontId="2"/>
  </si>
  <si>
    <t>サオ</t>
    <phoneticPr fontId="2"/>
  </si>
  <si>
    <t>大和田小学校</t>
    <rPh sb="0" eb="3">
      <t>オオワダ</t>
    </rPh>
    <rPh sb="3" eb="6">
      <t>ショウガッコウ</t>
    </rPh>
    <phoneticPr fontId="2"/>
  </si>
  <si>
    <t>岩倉</t>
    <rPh sb="0" eb="2">
      <t>イワクラ</t>
    </rPh>
    <phoneticPr fontId="2"/>
  </si>
  <si>
    <t>聖</t>
    <rPh sb="0" eb="1">
      <t>セイ</t>
    </rPh>
    <phoneticPr fontId="2"/>
  </si>
  <si>
    <t>イワクラ</t>
    <phoneticPr fontId="2"/>
  </si>
  <si>
    <t>マリア</t>
    <phoneticPr fontId="2"/>
  </si>
  <si>
    <t>信篤小学校</t>
    <rPh sb="0" eb="1">
      <t>シン</t>
    </rPh>
    <rPh sb="1" eb="2">
      <t>トク</t>
    </rPh>
    <rPh sb="2" eb="5">
      <t>ショウガッコウ</t>
    </rPh>
    <phoneticPr fontId="2"/>
  </si>
  <si>
    <t>横関</t>
    <rPh sb="0" eb="2">
      <t>ヨコゼキ</t>
    </rPh>
    <phoneticPr fontId="2"/>
  </si>
  <si>
    <t>華南</t>
    <rPh sb="0" eb="2">
      <t>カナン</t>
    </rPh>
    <phoneticPr fontId="2"/>
  </si>
  <si>
    <t>ヨコゼキ</t>
    <phoneticPr fontId="2"/>
  </si>
  <si>
    <t>カナン</t>
    <phoneticPr fontId="2"/>
  </si>
  <si>
    <t>塩焼小学校</t>
    <rPh sb="0" eb="1">
      <t>シオ</t>
    </rPh>
    <rPh sb="1" eb="2">
      <t>ヤキ</t>
    </rPh>
    <rPh sb="2" eb="5">
      <t>ショウガッコウ</t>
    </rPh>
    <phoneticPr fontId="2"/>
  </si>
  <si>
    <t>田中</t>
    <rPh sb="0" eb="2">
      <t>タナカ</t>
    </rPh>
    <phoneticPr fontId="2"/>
  </si>
  <si>
    <t>侑里</t>
    <rPh sb="0" eb="2">
      <t>ユリ</t>
    </rPh>
    <phoneticPr fontId="2"/>
  </si>
  <si>
    <t>タナカ</t>
    <phoneticPr fontId="2"/>
  </si>
  <si>
    <t>ユリ</t>
    <phoneticPr fontId="2"/>
  </si>
  <si>
    <t>橋本</t>
    <rPh sb="0" eb="2">
      <t>ハシモト</t>
    </rPh>
    <phoneticPr fontId="2"/>
  </si>
  <si>
    <t>唯愛</t>
    <rPh sb="0" eb="1">
      <t>ユイ</t>
    </rPh>
    <rPh sb="1" eb="2">
      <t>アイ</t>
    </rPh>
    <phoneticPr fontId="2"/>
  </si>
  <si>
    <t>ハシモト</t>
    <phoneticPr fontId="2"/>
  </si>
  <si>
    <t>ユメ</t>
    <phoneticPr fontId="2"/>
  </si>
  <si>
    <t>中国分小学校</t>
    <rPh sb="0" eb="3">
      <t>ナカコクブン</t>
    </rPh>
    <rPh sb="3" eb="6">
      <t>ショウガッコウ</t>
    </rPh>
    <phoneticPr fontId="2"/>
  </si>
  <si>
    <t>山口</t>
    <rPh sb="0" eb="2">
      <t>ヤマグチ</t>
    </rPh>
    <phoneticPr fontId="2"/>
  </si>
  <si>
    <t>璃子</t>
    <rPh sb="0" eb="1">
      <t>リ</t>
    </rPh>
    <rPh sb="1" eb="2">
      <t>コ</t>
    </rPh>
    <phoneticPr fontId="2"/>
  </si>
  <si>
    <t>ヤマグチ</t>
    <phoneticPr fontId="2"/>
  </si>
  <si>
    <t>リコ</t>
    <phoneticPr fontId="2"/>
  </si>
  <si>
    <t>陽</t>
    <rPh sb="0" eb="1">
      <t>ヒ</t>
    </rPh>
    <phoneticPr fontId="2"/>
  </si>
  <si>
    <t>ヒナタ</t>
    <phoneticPr fontId="2"/>
  </si>
  <si>
    <t>富美浜小</t>
    <rPh sb="0" eb="2">
      <t>フミ</t>
    </rPh>
    <rPh sb="2" eb="3">
      <t>ハマ</t>
    </rPh>
    <rPh sb="3" eb="4">
      <t>ショウ</t>
    </rPh>
    <phoneticPr fontId="2"/>
  </si>
  <si>
    <t>090</t>
    <phoneticPr fontId="2"/>
  </si>
  <si>
    <t>0709</t>
    <phoneticPr fontId="2"/>
  </si>
  <si>
    <t>①</t>
    <phoneticPr fontId="2"/>
  </si>
  <si>
    <t>0217601</t>
    <phoneticPr fontId="2"/>
  </si>
  <si>
    <t>自分達1人1人が今出来る事は何だろう?
監督のこの問いかけに1人1人が考え頑張ってつかみとった県大会出場です。
アクシデントもはねのけて、目の前の1点のために全力で戦います。
目標は体育館の中で1番元気なチームです。</t>
    <rPh sb="0" eb="3">
      <t>ジブンタチ</t>
    </rPh>
    <rPh sb="3" eb="5">
      <t>ヒトリ</t>
    </rPh>
    <rPh sb="5" eb="7">
      <t>ヒトリ</t>
    </rPh>
    <rPh sb="8" eb="9">
      <t>イマ</t>
    </rPh>
    <rPh sb="9" eb="11">
      <t>デキ</t>
    </rPh>
    <rPh sb="12" eb="13">
      <t>コト</t>
    </rPh>
    <rPh sb="14" eb="15">
      <t>ナン</t>
    </rPh>
    <rPh sb="20" eb="22">
      <t>カントク</t>
    </rPh>
    <rPh sb="25" eb="26">
      <t>ト</t>
    </rPh>
    <rPh sb="30" eb="32">
      <t>ヒトリ</t>
    </rPh>
    <rPh sb="32" eb="34">
      <t>ヒトリ</t>
    </rPh>
    <rPh sb="35" eb="36">
      <t>カンガ</t>
    </rPh>
    <rPh sb="37" eb="39">
      <t>ガンバ</t>
    </rPh>
    <rPh sb="47" eb="48">
      <t>ケン</t>
    </rPh>
    <rPh sb="48" eb="50">
      <t>タイカイ</t>
    </rPh>
    <rPh sb="50" eb="52">
      <t>シュツジョウ</t>
    </rPh>
    <rPh sb="69" eb="70">
      <t>メ</t>
    </rPh>
    <rPh sb="71" eb="72">
      <t>マエ</t>
    </rPh>
    <rPh sb="74" eb="75">
      <t>テン</t>
    </rPh>
    <rPh sb="79" eb="81">
      <t>ゼンリョク</t>
    </rPh>
    <rPh sb="82" eb="83">
      <t>タタカ</t>
    </rPh>
    <rPh sb="88" eb="90">
      <t>モクヒョウ</t>
    </rPh>
    <rPh sb="91" eb="94">
      <t>タイイクカン</t>
    </rPh>
    <rPh sb="95" eb="96">
      <t>ナカ</t>
    </rPh>
    <rPh sb="98" eb="99">
      <t>バン</t>
    </rPh>
    <rPh sb="99" eb="101">
      <t>ゲンキ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</si>
</sst>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F60" sqref="F6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5" t="s">
        <v>159</v>
      </c>
      <c r="K3" s="246"/>
      <c r="L3" s="246"/>
      <c r="M3" s="246"/>
      <c r="N3" s="246"/>
      <c r="O3" s="247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178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431832045</v>
      </c>
      <c r="D4" s="252"/>
      <c r="E4" s="252"/>
      <c r="F4" s="252"/>
      <c r="G4" s="252"/>
      <c r="H4" s="252"/>
      <c r="I4" s="253"/>
      <c r="J4" s="262" t="s">
        <v>185</v>
      </c>
      <c r="K4" s="263"/>
      <c r="L4" s="263"/>
      <c r="M4" s="263"/>
      <c r="N4" s="263"/>
      <c r="O4" s="264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5">
        <v>21020</v>
      </c>
      <c r="K5" s="225"/>
      <c r="L5" s="225"/>
      <c r="M5" s="225"/>
      <c r="N5" s="225"/>
      <c r="O5" s="225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207</v>
      </c>
      <c r="D7" s="132"/>
      <c r="E7" s="171" t="s">
        <v>208</v>
      </c>
      <c r="F7" s="133"/>
      <c r="G7" s="227">
        <v>507332711</v>
      </c>
      <c r="H7" s="227"/>
      <c r="I7" s="227"/>
      <c r="J7" s="227"/>
      <c r="K7" s="227"/>
      <c r="L7" s="227"/>
      <c r="M7" s="227"/>
      <c r="N7" s="227"/>
      <c r="O7" s="227"/>
      <c r="P7" s="200" t="s">
        <v>72</v>
      </c>
      <c r="Q7" s="201"/>
      <c r="R7" s="165" t="s">
        <v>209</v>
      </c>
      <c r="S7" s="165"/>
      <c r="T7" s="165"/>
      <c r="U7" s="165"/>
      <c r="V7" s="50" t="s">
        <v>73</v>
      </c>
      <c r="W7" s="155" t="s">
        <v>210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211</v>
      </c>
      <c r="AM7" s="83"/>
      <c r="AN7" s="83"/>
      <c r="AO7" s="83"/>
      <c r="AP7" s="83"/>
      <c r="AQ7" s="83"/>
      <c r="AR7" s="83"/>
      <c r="AS7" s="59" t="s">
        <v>75</v>
      </c>
      <c r="AT7" s="77">
        <v>73</v>
      </c>
    </row>
    <row r="8" spans="1:51" ht="18" customHeight="1">
      <c r="A8" s="96"/>
      <c r="B8" s="163"/>
      <c r="C8" s="172" t="s">
        <v>205</v>
      </c>
      <c r="D8" s="135"/>
      <c r="E8" s="173" t="s">
        <v>206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229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212</v>
      </c>
      <c r="AL8" s="85"/>
      <c r="AM8" s="85"/>
      <c r="AN8" s="85"/>
      <c r="AO8" s="60" t="s">
        <v>76</v>
      </c>
      <c r="AP8" s="85" t="s">
        <v>213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223</v>
      </c>
      <c r="D9" s="132"/>
      <c r="E9" s="171" t="s">
        <v>224</v>
      </c>
      <c r="F9" s="133"/>
      <c r="G9" s="227">
        <v>507332750</v>
      </c>
      <c r="H9" s="227"/>
      <c r="I9" s="227"/>
      <c r="J9" s="227"/>
      <c r="K9" s="227"/>
      <c r="L9" s="227"/>
      <c r="M9" s="250" t="s">
        <v>272</v>
      </c>
      <c r="N9" s="227"/>
      <c r="O9" s="227"/>
      <c r="P9" s="200" t="s">
        <v>72</v>
      </c>
      <c r="Q9" s="201"/>
      <c r="R9" s="165" t="s">
        <v>214</v>
      </c>
      <c r="S9" s="165"/>
      <c r="T9" s="165"/>
      <c r="U9" s="165"/>
      <c r="V9" s="50" t="s">
        <v>73</v>
      </c>
      <c r="W9" s="155" t="s">
        <v>215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211</v>
      </c>
      <c r="AM9" s="83"/>
      <c r="AN9" s="83"/>
      <c r="AO9" s="83"/>
      <c r="AP9" s="83"/>
      <c r="AQ9" s="83"/>
      <c r="AR9" s="83"/>
      <c r="AS9" s="59" t="s">
        <v>194</v>
      </c>
      <c r="AT9" s="78">
        <v>53</v>
      </c>
    </row>
    <row r="10" spans="1:51" ht="18" customHeight="1">
      <c r="A10" s="96"/>
      <c r="B10" s="163"/>
      <c r="C10" s="172" t="s">
        <v>221</v>
      </c>
      <c r="D10" s="135"/>
      <c r="E10" s="173" t="s">
        <v>222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 t="s">
        <v>230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216</v>
      </c>
      <c r="AL10" s="85"/>
      <c r="AM10" s="85"/>
      <c r="AN10" s="85"/>
      <c r="AO10" s="60" t="s">
        <v>195</v>
      </c>
      <c r="AP10" s="85" t="s">
        <v>217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226</v>
      </c>
      <c r="D11" s="132"/>
      <c r="E11" s="171" t="s">
        <v>228</v>
      </c>
      <c r="F11" s="133"/>
      <c r="G11" s="227">
        <v>507269666</v>
      </c>
      <c r="H11" s="227"/>
      <c r="I11" s="227"/>
      <c r="J11" s="227"/>
      <c r="K11" s="227"/>
      <c r="L11" s="227"/>
      <c r="M11" s="227">
        <v>8850188511</v>
      </c>
      <c r="N11" s="227"/>
      <c r="O11" s="227"/>
      <c r="P11" s="200" t="s">
        <v>72</v>
      </c>
      <c r="Q11" s="201"/>
      <c r="R11" s="165" t="s">
        <v>214</v>
      </c>
      <c r="S11" s="165"/>
      <c r="T11" s="165"/>
      <c r="U11" s="165"/>
      <c r="V11" s="50" t="s">
        <v>73</v>
      </c>
      <c r="W11" s="155" t="s">
        <v>218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211</v>
      </c>
      <c r="AM11" s="83"/>
      <c r="AN11" s="83"/>
      <c r="AO11" s="83"/>
      <c r="AP11" s="83"/>
      <c r="AQ11" s="83"/>
      <c r="AR11" s="83"/>
      <c r="AS11" s="59" t="s">
        <v>194</v>
      </c>
      <c r="AT11" s="78">
        <v>56</v>
      </c>
    </row>
    <row r="12" spans="1:51" ht="18" customHeight="1">
      <c r="A12" s="96"/>
      <c r="B12" s="163"/>
      <c r="C12" s="172" t="s">
        <v>225</v>
      </c>
      <c r="D12" s="135"/>
      <c r="E12" s="173" t="s">
        <v>227</v>
      </c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 t="s">
        <v>231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219</v>
      </c>
      <c r="AL12" s="85"/>
      <c r="AM12" s="85"/>
      <c r="AN12" s="85"/>
      <c r="AO12" s="60" t="s">
        <v>195</v>
      </c>
      <c r="AP12" s="85" t="s">
        <v>220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3"/>
      <c r="C15" s="170" t="s">
        <v>207</v>
      </c>
      <c r="D15" s="132"/>
      <c r="E15" s="171" t="s">
        <v>208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5" t="s">
        <v>209</v>
      </c>
      <c r="S15" s="165"/>
      <c r="T15" s="165"/>
      <c r="U15" s="165"/>
      <c r="V15" s="49" t="s">
        <v>73</v>
      </c>
      <c r="W15" s="155" t="s">
        <v>210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211</v>
      </c>
      <c r="AM15" s="83"/>
      <c r="AN15" s="83"/>
      <c r="AO15" s="83"/>
      <c r="AP15" s="83"/>
      <c r="AQ15" s="83"/>
      <c r="AR15" s="83"/>
      <c r="AS15" s="59" t="s">
        <v>194</v>
      </c>
      <c r="AT15" s="78">
        <v>73</v>
      </c>
    </row>
    <row r="16" spans="1:51" ht="18" customHeight="1">
      <c r="A16" s="96"/>
      <c r="B16" s="163"/>
      <c r="C16" s="172" t="s">
        <v>205</v>
      </c>
      <c r="D16" s="135"/>
      <c r="E16" s="173" t="s">
        <v>206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229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212</v>
      </c>
      <c r="AL16" s="85"/>
      <c r="AM16" s="85"/>
      <c r="AN16" s="85"/>
      <c r="AO16" s="60" t="s">
        <v>195</v>
      </c>
      <c r="AP16" s="85" t="s">
        <v>232</v>
      </c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>市川市本塩5-3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8" t="str">
        <f>IF(AL15="","",AL15&amp;"-"&amp;AK16&amp;"-"&amp;AP16)</f>
        <v>047-358-0761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1" t="s">
        <v>269</v>
      </c>
      <c r="D21" s="233"/>
      <c r="E21" s="233">
        <v>2541</v>
      </c>
      <c r="F21" s="233"/>
      <c r="G21" s="232" t="s">
        <v>270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7"/>
      <c r="C22" s="242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4" t="s">
        <v>271</v>
      </c>
      <c r="C25" s="170" t="s">
        <v>235</v>
      </c>
      <c r="D25" s="132"/>
      <c r="E25" s="171" t="s">
        <v>236</v>
      </c>
      <c r="F25" s="133"/>
      <c r="G25" s="119">
        <v>6</v>
      </c>
      <c r="H25" s="120"/>
      <c r="I25" s="223" t="s">
        <v>237</v>
      </c>
      <c r="J25" s="123"/>
      <c r="K25" s="123"/>
      <c r="L25" s="120"/>
      <c r="M25" s="119">
        <v>510200625</v>
      </c>
      <c r="N25" s="123"/>
      <c r="O25" s="120"/>
      <c r="P25" s="119">
        <v>140</v>
      </c>
      <c r="Q25" s="123"/>
      <c r="R25" s="123"/>
      <c r="S25" s="123"/>
      <c r="T25" s="125"/>
      <c r="U25" s="1"/>
      <c r="V25" s="1"/>
      <c r="W25" s="1"/>
      <c r="X25" s="1"/>
      <c r="Y25" s="235">
        <v>10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233</v>
      </c>
      <c r="D26" s="135"/>
      <c r="E26" s="173" t="s">
        <v>234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240</v>
      </c>
      <c r="D27" s="132"/>
      <c r="E27" s="171" t="s">
        <v>241</v>
      </c>
      <c r="F27" s="133"/>
      <c r="G27" s="119">
        <v>6</v>
      </c>
      <c r="H27" s="120"/>
      <c r="I27" s="223" t="s">
        <v>242</v>
      </c>
      <c r="J27" s="123"/>
      <c r="K27" s="123"/>
      <c r="L27" s="120"/>
      <c r="M27" s="119">
        <v>510200634</v>
      </c>
      <c r="N27" s="123"/>
      <c r="O27" s="120"/>
      <c r="P27" s="119">
        <v>140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238</v>
      </c>
      <c r="D28" s="135"/>
      <c r="E28" s="173" t="s">
        <v>239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4</v>
      </c>
      <c r="C29" s="170" t="s">
        <v>245</v>
      </c>
      <c r="D29" s="132"/>
      <c r="E29" s="171" t="s">
        <v>246</v>
      </c>
      <c r="F29" s="133"/>
      <c r="G29" s="119">
        <v>6</v>
      </c>
      <c r="H29" s="120"/>
      <c r="I29" s="223" t="s">
        <v>247</v>
      </c>
      <c r="J29" s="123"/>
      <c r="K29" s="123"/>
      <c r="L29" s="120"/>
      <c r="M29" s="119">
        <v>511392218</v>
      </c>
      <c r="N29" s="123"/>
      <c r="O29" s="120"/>
      <c r="P29" s="119">
        <v>156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243</v>
      </c>
      <c r="D30" s="135"/>
      <c r="E30" s="173" t="s">
        <v>244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5</v>
      </c>
      <c r="C31" s="170" t="s">
        <v>250</v>
      </c>
      <c r="D31" s="132"/>
      <c r="E31" s="171" t="s">
        <v>251</v>
      </c>
      <c r="F31" s="133"/>
      <c r="G31" s="119">
        <v>5</v>
      </c>
      <c r="H31" s="120"/>
      <c r="I31" s="223" t="s">
        <v>252</v>
      </c>
      <c r="J31" s="123"/>
      <c r="K31" s="123"/>
      <c r="L31" s="120"/>
      <c r="M31" s="119">
        <v>512164798</v>
      </c>
      <c r="N31" s="123"/>
      <c r="O31" s="120"/>
      <c r="P31" s="119">
        <v>144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248</v>
      </c>
      <c r="D32" s="135"/>
      <c r="E32" s="173" t="s">
        <v>249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6</v>
      </c>
      <c r="C33" s="170" t="s">
        <v>255</v>
      </c>
      <c r="D33" s="132"/>
      <c r="E33" s="171" t="s">
        <v>256</v>
      </c>
      <c r="F33" s="133"/>
      <c r="G33" s="119">
        <v>4</v>
      </c>
      <c r="H33" s="120"/>
      <c r="I33" s="223" t="s">
        <v>247</v>
      </c>
      <c r="J33" s="123"/>
      <c r="K33" s="123"/>
      <c r="L33" s="120"/>
      <c r="M33" s="119">
        <v>513166669</v>
      </c>
      <c r="N33" s="123"/>
      <c r="O33" s="120"/>
      <c r="P33" s="119">
        <v>144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253</v>
      </c>
      <c r="D34" s="135"/>
      <c r="E34" s="173" t="s">
        <v>254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9</v>
      </c>
      <c r="C35" s="170" t="s">
        <v>259</v>
      </c>
      <c r="D35" s="132"/>
      <c r="E35" s="171" t="s">
        <v>260</v>
      </c>
      <c r="F35" s="133"/>
      <c r="G35" s="119">
        <v>4</v>
      </c>
      <c r="H35" s="120"/>
      <c r="I35" s="223" t="s">
        <v>261</v>
      </c>
      <c r="J35" s="123"/>
      <c r="K35" s="123"/>
      <c r="L35" s="120"/>
      <c r="M35" s="119">
        <v>513166692</v>
      </c>
      <c r="N35" s="123"/>
      <c r="O35" s="120"/>
      <c r="P35" s="119">
        <v>139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257</v>
      </c>
      <c r="D36" s="135"/>
      <c r="E36" s="173" t="s">
        <v>258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8</v>
      </c>
      <c r="C37" s="170" t="s">
        <v>264</v>
      </c>
      <c r="D37" s="132"/>
      <c r="E37" s="171" t="s">
        <v>265</v>
      </c>
      <c r="F37" s="133"/>
      <c r="G37" s="119">
        <v>3</v>
      </c>
      <c r="H37" s="120"/>
      <c r="I37" s="223" t="s">
        <v>268</v>
      </c>
      <c r="J37" s="123"/>
      <c r="K37" s="123"/>
      <c r="L37" s="120"/>
      <c r="M37" s="119">
        <v>515878714</v>
      </c>
      <c r="N37" s="123"/>
      <c r="O37" s="120"/>
      <c r="P37" s="119">
        <v>120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262</v>
      </c>
      <c r="D38" s="135"/>
      <c r="E38" s="173" t="s">
        <v>263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7</v>
      </c>
      <c r="C39" s="170" t="s">
        <v>245</v>
      </c>
      <c r="D39" s="132"/>
      <c r="E39" s="171" t="s">
        <v>267</v>
      </c>
      <c r="F39" s="133"/>
      <c r="G39" s="119">
        <v>2</v>
      </c>
      <c r="H39" s="120"/>
      <c r="I39" s="223" t="s">
        <v>247</v>
      </c>
      <c r="J39" s="123"/>
      <c r="K39" s="123"/>
      <c r="L39" s="120"/>
      <c r="M39" s="119">
        <v>514721285</v>
      </c>
      <c r="N39" s="123"/>
      <c r="O39" s="120"/>
      <c r="P39" s="119">
        <v>128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243</v>
      </c>
      <c r="D40" s="135"/>
      <c r="E40" s="173" t="s">
        <v>266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273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108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94" yWindow="457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5" t="s">
        <v>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>
      <c r="A2" s="266" t="s">
        <v>0</v>
      </c>
      <c r="B2" s="266"/>
      <c r="C2" s="277" t="str">
        <f>IF(入力!C3="","",入力!C3)</f>
        <v>市川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8">
        <f>IF(入力!C4="","",IF(入力!C5="",入力!C4,入力!C4&amp;"　　"&amp;入力!C5))</f>
        <v>431832045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田嶋　せつ子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507332711</v>
      </c>
      <c r="H7" s="274"/>
      <c r="I7" s="274"/>
      <c r="J7" s="274" t="str">
        <f>IF(入力!J7="","",入力!J7)</f>
        <v/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2</v>
      </c>
      <c r="B9" s="266"/>
      <c r="C9" s="267" t="str">
        <f>IF(入力!C10="","",入力!C10&amp;"　"&amp;入力!E10)</f>
        <v>逸見　綾子</v>
      </c>
      <c r="D9" s="268"/>
      <c r="E9" s="268"/>
      <c r="F9" s="268"/>
      <c r="G9" s="274">
        <f>IF(入力!G9="","",入力!G9)</f>
        <v>507332750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>0217601</v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3</v>
      </c>
      <c r="B11" s="266"/>
      <c r="C11" s="267" t="str">
        <f>IF(入力!C12="","",入力!C12&amp;"　"&amp;入力!E12)</f>
        <v>三浦　裕子</v>
      </c>
      <c r="D11" s="268"/>
      <c r="E11" s="268"/>
      <c r="F11" s="268"/>
      <c r="G11" s="274">
        <f>IF(入力!G11="","",入力!G11)</f>
        <v>507269666</v>
      </c>
      <c r="H11" s="274"/>
      <c r="I11" s="274"/>
      <c r="J11" s="274" t="str">
        <f>IF(入力!J11="","",入力!J11)</f>
        <v/>
      </c>
      <c r="K11" s="274"/>
      <c r="L11" s="274"/>
      <c r="M11" s="274">
        <f>IF(入力!M11="","",入力!M11)</f>
        <v>8850188511</v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/>
      </c>
      <c r="D13" s="268"/>
      <c r="E13" s="268"/>
      <c r="F13" s="268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6"/>
      <c r="B14" s="266"/>
      <c r="C14" s="271"/>
      <c r="D14" s="272"/>
      <c r="E14" s="272"/>
      <c r="F14" s="272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6" t="s">
        <v>5</v>
      </c>
      <c r="B15" s="266"/>
      <c r="C15" s="267" t="str">
        <f>IF(入力!C16="","",入力!C16&amp;"　"&amp;入力!E16)</f>
        <v>田嶋　せつ子</v>
      </c>
      <c r="D15" s="268"/>
      <c r="E15" s="268"/>
      <c r="F15" s="275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6"/>
      <c r="B16" s="266"/>
      <c r="C16" s="271"/>
      <c r="D16" s="272"/>
      <c r="E16" s="272"/>
      <c r="F16" s="276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6" t="s">
        <v>6</v>
      </c>
      <c r="B17" s="266"/>
      <c r="C17" s="277" t="str">
        <f>IF(入力!C17="","",入力!C17&amp;"　"&amp;入力!E17)</f>
        <v>市川市本塩5-3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047-358-0761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090－2541－0709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伊藤　珠希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鬼高小学校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510200625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清水　さお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大和田小学校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510200634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4</v>
      </c>
      <c r="C29" s="267" t="str">
        <f>IF(入力!C30="","",入力!C30&amp;"　"&amp;入力!E30)</f>
        <v>岩倉　聖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信篤小学校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511392218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5</v>
      </c>
      <c r="C31" s="267" t="str">
        <f>IF(入力!C32="","",入力!C32&amp;"　"&amp;入力!E32)</f>
        <v>横関　華南</v>
      </c>
      <c r="D31" s="268"/>
      <c r="E31" s="268"/>
      <c r="F31" s="268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塩焼小学校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512164798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6</v>
      </c>
      <c r="C33" s="267" t="str">
        <f>IF(入力!C34="","",入力!C34&amp;"　"&amp;入力!E34)</f>
        <v>田中　侑里</v>
      </c>
      <c r="D33" s="268"/>
      <c r="E33" s="268"/>
      <c r="F33" s="268"/>
      <c r="G33" s="266">
        <f>IF(入力!G33="","",入力!G33)</f>
        <v>4</v>
      </c>
      <c r="H33" s="266" t="str">
        <f>IF(入力!H33="","",入力!H33)</f>
        <v/>
      </c>
      <c r="I33" s="266" t="str">
        <f>IF(入力!I33="","",入力!I33)</f>
        <v>信篤小学校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513166669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9</v>
      </c>
      <c r="C35" s="267" t="str">
        <f>IF(入力!C36="","",入力!C36&amp;"　"&amp;入力!E36)</f>
        <v>橋本　唯愛</v>
      </c>
      <c r="D35" s="268"/>
      <c r="E35" s="268"/>
      <c r="F35" s="268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中国分小学校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513166692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8</v>
      </c>
      <c r="C37" s="267" t="str">
        <f>IF(入力!C38="","",入力!C38&amp;"　"&amp;入力!E38)</f>
        <v>山口　璃子</v>
      </c>
      <c r="D37" s="268"/>
      <c r="E37" s="268"/>
      <c r="F37" s="268"/>
      <c r="G37" s="266">
        <f>IF(入力!G37="","",入力!G37)</f>
        <v>3</v>
      </c>
      <c r="H37" s="266" t="str">
        <f>IF(入力!H37="","",入力!H37)</f>
        <v/>
      </c>
      <c r="I37" s="266" t="str">
        <f>IF(入力!I37="","",入力!I37)</f>
        <v>富美浜小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515878714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7</v>
      </c>
      <c r="C39" s="267" t="str">
        <f>IF(入力!C40="","",入力!C40&amp;"　"&amp;入力!E40)</f>
        <v>岩倉　陽</v>
      </c>
      <c r="D39" s="268"/>
      <c r="E39" s="268"/>
      <c r="F39" s="268"/>
      <c r="G39" s="266">
        <f>IF(入力!G39="","",入力!G39)</f>
        <v>2</v>
      </c>
      <c r="H39" s="266" t="str">
        <f>IF(入力!H39="","",入力!H39)</f>
        <v/>
      </c>
      <c r="I39" s="266" t="str">
        <f>IF(入力!I39="","",入力!I39)</f>
        <v>信篤小学校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514721285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8"/>
      <c r="AW1" s="368"/>
      <c r="AX1" s="4" t="s">
        <v>28</v>
      </c>
      <c r="AY1" s="5"/>
      <c r="AZ1" s="368"/>
      <c r="BA1" s="368"/>
      <c r="BB1" s="4" t="s">
        <v>29</v>
      </c>
      <c r="BC1" s="5"/>
      <c r="BD1" s="368"/>
      <c r="BE1" s="36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9" t="s">
        <v>65</v>
      </c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369"/>
      <c r="AQ5" s="369"/>
      <c r="AR5" s="369"/>
      <c r="AS5" s="369"/>
      <c r="AT5" s="369"/>
      <c r="AU5" s="369"/>
      <c r="AV5" s="369"/>
      <c r="AW5" s="369"/>
      <c r="AX5" s="369"/>
      <c r="AY5" s="369"/>
      <c r="AZ5" s="369"/>
      <c r="BA5" s="369"/>
      <c r="BB5" s="369"/>
      <c r="BC5" s="369"/>
      <c r="BD5" s="369"/>
      <c r="BE5" s="369"/>
      <c r="BF5" s="36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4">
        <v>36</v>
      </c>
      <c r="I12" s="405"/>
      <c r="J12" s="406"/>
      <c r="K12" s="4"/>
    </row>
    <row r="13" spans="1:60" ht="13.5" customHeight="1">
      <c r="F13" s="4" t="s">
        <v>35</v>
      </c>
      <c r="G13" s="4"/>
      <c r="H13" s="407"/>
      <c r="I13" s="408"/>
      <c r="J13" s="40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6"/>
      <c r="I14" s="347"/>
      <c r="J14" s="34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0"/>
      <c r="E16" s="380"/>
      <c r="F16" s="380"/>
      <c r="G16" s="381"/>
      <c r="H16" s="402" t="s">
        <v>66</v>
      </c>
      <c r="I16" s="403"/>
      <c r="J16" s="403"/>
      <c r="K16" s="380" t="str">
        <f>IF(入力!C2="","",入力!C2)</f>
        <v>イチカワ</v>
      </c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1"/>
      <c r="Y16" s="412" t="s">
        <v>67</v>
      </c>
      <c r="Z16" s="413"/>
      <c r="AA16" s="413"/>
      <c r="AB16" s="413"/>
      <c r="AC16" s="413"/>
      <c r="AD16" s="413"/>
      <c r="AE16" s="413"/>
      <c r="AF16" s="413"/>
      <c r="AG16" s="413"/>
      <c r="AH16" s="413"/>
      <c r="AI16" s="414"/>
      <c r="AJ16" s="371" t="s">
        <v>38</v>
      </c>
      <c r="AK16" s="372"/>
      <c r="AL16" s="372"/>
      <c r="AM16" s="373"/>
      <c r="AN16" s="396" t="str">
        <f>IF(入力!P3="","",入力!P3)</f>
        <v>市川市</v>
      </c>
      <c r="AO16" s="397"/>
      <c r="AP16" s="397"/>
      <c r="AQ16" s="397"/>
      <c r="AR16" s="397"/>
      <c r="AS16" s="397"/>
      <c r="AT16" s="372" t="s">
        <v>68</v>
      </c>
      <c r="AU16" s="373"/>
      <c r="AV16" s="379" t="s">
        <v>39</v>
      </c>
      <c r="AW16" s="380"/>
      <c r="AX16" s="380"/>
      <c r="AY16" s="381"/>
      <c r="AZ16" s="384" t="str">
        <f>IF(入力!P5="","",入力!P5)</f>
        <v>東京メトロ東西線</v>
      </c>
      <c r="BA16" s="385"/>
      <c r="BB16" s="385"/>
      <c r="BC16" s="385"/>
      <c r="BD16" s="385"/>
      <c r="BE16" s="385"/>
      <c r="BF16" s="432" t="s">
        <v>40</v>
      </c>
    </row>
    <row r="17" spans="3:58" ht="4.5" customHeight="1">
      <c r="C17" s="431"/>
      <c r="D17" s="323"/>
      <c r="E17" s="323"/>
      <c r="F17" s="323"/>
      <c r="G17" s="383"/>
      <c r="H17" s="394" t="str">
        <f>IF(入力!C3="","",入力!C3)</f>
        <v>市川</v>
      </c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90" t="str">
        <f>IF(入力!J3="","","("&amp;入力!J3&amp;")")</f>
        <v>(女子)</v>
      </c>
      <c r="V17" s="390"/>
      <c r="W17" s="390"/>
      <c r="X17" s="391"/>
      <c r="Y17" s="415">
        <f>IF(入力!C4="","",入力!C4)</f>
        <v>431832045</v>
      </c>
      <c r="Z17" s="416"/>
      <c r="AA17" s="416"/>
      <c r="AB17" s="416"/>
      <c r="AC17" s="416"/>
      <c r="AD17" s="416"/>
      <c r="AE17" s="416"/>
      <c r="AF17" s="416"/>
      <c r="AG17" s="416"/>
      <c r="AH17" s="416"/>
      <c r="AI17" s="417"/>
      <c r="AJ17" s="374"/>
      <c r="AK17" s="375"/>
      <c r="AL17" s="375"/>
      <c r="AM17" s="376"/>
      <c r="AN17" s="398"/>
      <c r="AO17" s="399"/>
      <c r="AP17" s="399"/>
      <c r="AQ17" s="399"/>
      <c r="AR17" s="399"/>
      <c r="AS17" s="399"/>
      <c r="AT17" s="375"/>
      <c r="AU17" s="376"/>
      <c r="AV17" s="382"/>
      <c r="AW17" s="323"/>
      <c r="AX17" s="323"/>
      <c r="AY17" s="383"/>
      <c r="AZ17" s="386"/>
      <c r="BA17" s="387"/>
      <c r="BB17" s="387"/>
      <c r="BC17" s="387"/>
      <c r="BD17" s="387"/>
      <c r="BE17" s="387"/>
      <c r="BF17" s="433"/>
    </row>
    <row r="18" spans="3:58" ht="16.5" customHeight="1">
      <c r="C18" s="365"/>
      <c r="D18" s="324"/>
      <c r="E18" s="324"/>
      <c r="F18" s="324"/>
      <c r="G18" s="366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92"/>
      <c r="V18" s="392"/>
      <c r="W18" s="392"/>
      <c r="X18" s="393"/>
      <c r="Y18" s="418"/>
      <c r="Z18" s="419"/>
      <c r="AA18" s="419"/>
      <c r="AB18" s="419"/>
      <c r="AC18" s="419"/>
      <c r="AD18" s="419"/>
      <c r="AE18" s="419"/>
      <c r="AF18" s="419"/>
      <c r="AG18" s="419"/>
      <c r="AH18" s="419"/>
      <c r="AI18" s="420"/>
      <c r="AJ18" s="377"/>
      <c r="AK18" s="349"/>
      <c r="AL18" s="349"/>
      <c r="AM18" s="378"/>
      <c r="AN18" s="400"/>
      <c r="AO18" s="401"/>
      <c r="AP18" s="401"/>
      <c r="AQ18" s="401"/>
      <c r="AR18" s="401"/>
      <c r="AS18" s="401"/>
      <c r="AT18" s="349"/>
      <c r="AU18" s="378"/>
      <c r="AV18" s="356"/>
      <c r="AW18" s="324"/>
      <c r="AX18" s="324"/>
      <c r="AY18" s="366"/>
      <c r="AZ18" s="388" t="str">
        <f>IF(入力!AE5="","",入力!AE5)</f>
        <v>妙典</v>
      </c>
      <c r="BA18" s="389"/>
      <c r="BB18" s="389"/>
      <c r="BC18" s="389"/>
      <c r="BD18" s="389"/>
      <c r="BE18" s="389"/>
      <c r="BF18" s="13" t="s">
        <v>41</v>
      </c>
    </row>
    <row r="19" spans="3:58" ht="15" customHeight="1">
      <c r="C19" s="410"/>
      <c r="D19" s="411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345" t="s">
        <v>42</v>
      </c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 t="s">
        <v>69</v>
      </c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 t="s">
        <v>70</v>
      </c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70"/>
    </row>
    <row r="20" spans="3:58" ht="15" customHeight="1">
      <c r="C20" s="435" t="s">
        <v>43</v>
      </c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434" t="str">
        <f>IF(入力!J7="","",入力!J7)</f>
        <v/>
      </c>
      <c r="P20" s="434"/>
      <c r="Q20" s="434"/>
      <c r="R20" s="434"/>
      <c r="S20" s="434"/>
      <c r="T20" s="434"/>
      <c r="U20" s="434"/>
      <c r="V20" s="434"/>
      <c r="W20" s="434"/>
      <c r="X20" s="434"/>
      <c r="Y20" s="434"/>
      <c r="Z20" s="434"/>
      <c r="AA20" s="434"/>
      <c r="AB20" s="434"/>
      <c r="AC20" s="434"/>
      <c r="AD20" s="434" t="str">
        <f>IF(入力!J9="","",入力!J9)</f>
        <v/>
      </c>
      <c r="AE20" s="434"/>
      <c r="AF20" s="434"/>
      <c r="AG20" s="434"/>
      <c r="AH20" s="434"/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 t="str">
        <f>IF(入力!J11="","",入力!J11)</f>
        <v/>
      </c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6"/>
    </row>
    <row r="21" spans="3:58" ht="15" customHeight="1">
      <c r="C21" s="435" t="s">
        <v>44</v>
      </c>
      <c r="D21" s="345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434" t="str">
        <f>IF(入力!M7="","",入力!M7)</f>
        <v/>
      </c>
      <c r="P21" s="434"/>
      <c r="Q21" s="434"/>
      <c r="R21" s="434"/>
      <c r="S21" s="434"/>
      <c r="T21" s="434"/>
      <c r="U21" s="434"/>
      <c r="V21" s="434"/>
      <c r="W21" s="434"/>
      <c r="X21" s="434"/>
      <c r="Y21" s="434"/>
      <c r="Z21" s="434"/>
      <c r="AA21" s="434"/>
      <c r="AB21" s="434"/>
      <c r="AC21" s="434"/>
      <c r="AD21" s="434" t="str">
        <f>IF(入力!M9="","",入力!M9)</f>
        <v>0217601</v>
      </c>
      <c r="AE21" s="434"/>
      <c r="AF21" s="434"/>
      <c r="AG21" s="434"/>
      <c r="AH21" s="434"/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>
        <f>IF(入力!M11="","",入力!M11)</f>
        <v>8850188511</v>
      </c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6"/>
    </row>
    <row r="22" spans="3:58" ht="12" customHeight="1">
      <c r="C22" s="362" t="s">
        <v>71</v>
      </c>
      <c r="D22" s="363"/>
      <c r="E22" s="363"/>
      <c r="F22" s="363"/>
      <c r="G22" s="364"/>
      <c r="H22" s="367" t="str">
        <f>IF(入力!C7="","",入力!C7&amp;"　"&amp;入力!E7)</f>
        <v>タジマ　セツコ</v>
      </c>
      <c r="I22" s="334"/>
      <c r="J22" s="334"/>
      <c r="K22" s="334"/>
      <c r="L22" s="334"/>
      <c r="M22" s="334"/>
      <c r="N22" s="334"/>
      <c r="O22" s="334"/>
      <c r="P22" s="334"/>
      <c r="Q22" s="351"/>
      <c r="R22" s="333" t="s">
        <v>45</v>
      </c>
      <c r="S22" s="334"/>
      <c r="T22" s="327">
        <f>IF(入力!AT7="","",入力!AT7)</f>
        <v>73</v>
      </c>
      <c r="U22" s="328"/>
      <c r="V22" s="329"/>
      <c r="W22" s="333" t="s">
        <v>46</v>
      </c>
      <c r="X22" s="333"/>
      <c r="Y22" s="333"/>
      <c r="Z22" s="14" t="s">
        <v>72</v>
      </c>
      <c r="AA22" s="15"/>
      <c r="AB22" s="334" t="str">
        <f>IF(入力!R7="","",入力!R7)</f>
        <v>272</v>
      </c>
      <c r="AC22" s="334"/>
      <c r="AD22" s="334"/>
      <c r="AE22" s="334"/>
      <c r="AF22" s="16" t="s">
        <v>73</v>
      </c>
      <c r="AG22" s="334" t="str">
        <f>IF(入力!W7="","",入力!W7)</f>
        <v>0104</v>
      </c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51"/>
      <c r="AU22" s="333" t="s">
        <v>47</v>
      </c>
      <c r="AV22" s="334"/>
      <c r="AW22" s="334"/>
      <c r="AX22" s="17" t="s">
        <v>74</v>
      </c>
      <c r="AY22" s="334" t="str">
        <f>IF(入力!AL7="","",入力!AL7)</f>
        <v>047</v>
      </c>
      <c r="AZ22" s="334"/>
      <c r="BA22" s="334"/>
      <c r="BB22" s="334"/>
      <c r="BC22" s="334"/>
      <c r="BD22" s="334"/>
      <c r="BE22" s="334"/>
      <c r="BF22" s="18" t="s">
        <v>75</v>
      </c>
    </row>
    <row r="23" spans="3:58" ht="19.5" customHeight="1">
      <c r="C23" s="365" t="s">
        <v>48</v>
      </c>
      <c r="D23" s="324"/>
      <c r="E23" s="324"/>
      <c r="F23" s="324"/>
      <c r="G23" s="366"/>
      <c r="H23" s="346" t="str">
        <f>IF(入力!C8="","",入力!C8&amp;"　"&amp;入力!E8)</f>
        <v>田嶋　せつ子</v>
      </c>
      <c r="I23" s="347"/>
      <c r="J23" s="347"/>
      <c r="K23" s="347"/>
      <c r="L23" s="347"/>
      <c r="M23" s="347"/>
      <c r="N23" s="347"/>
      <c r="O23" s="347"/>
      <c r="P23" s="347"/>
      <c r="Q23" s="348"/>
      <c r="R23" s="324"/>
      <c r="S23" s="324"/>
      <c r="T23" s="330"/>
      <c r="U23" s="331"/>
      <c r="V23" s="332"/>
      <c r="W23" s="349"/>
      <c r="X23" s="349"/>
      <c r="Y23" s="349"/>
      <c r="Z23" s="342" t="str">
        <f>IF(入力!P8="","",入力!P8)</f>
        <v>市川市本塩5-3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4"/>
      <c r="AU23" s="324"/>
      <c r="AV23" s="324"/>
      <c r="AW23" s="324"/>
      <c r="AX23" s="356" t="str">
        <f>IF(入力!AK8="","",入力!AK8)</f>
        <v>358</v>
      </c>
      <c r="AY23" s="324"/>
      <c r="AZ23" s="324"/>
      <c r="BA23" s="324"/>
      <c r="BB23" s="19" t="s">
        <v>76</v>
      </c>
      <c r="BC23" s="324" t="str">
        <f>IF(入力!AP8="","",入力!AP8)</f>
        <v>0761</v>
      </c>
      <c r="BD23" s="324"/>
      <c r="BE23" s="324"/>
      <c r="BF23" s="355"/>
    </row>
    <row r="24" spans="3:58" ht="12" customHeight="1">
      <c r="C24" s="362" t="s">
        <v>77</v>
      </c>
      <c r="D24" s="363"/>
      <c r="E24" s="363"/>
      <c r="F24" s="363"/>
      <c r="G24" s="364"/>
      <c r="H24" s="367" t="str">
        <f>IF(入力!C9="","",入力!C9&amp;"　"&amp;入力!E9)</f>
        <v>ヘンミ　アヤコ</v>
      </c>
      <c r="I24" s="334"/>
      <c r="J24" s="334"/>
      <c r="K24" s="334"/>
      <c r="L24" s="334"/>
      <c r="M24" s="334"/>
      <c r="N24" s="334"/>
      <c r="O24" s="334"/>
      <c r="P24" s="334"/>
      <c r="Q24" s="351"/>
      <c r="R24" s="333" t="s">
        <v>45</v>
      </c>
      <c r="S24" s="334"/>
      <c r="T24" s="327">
        <f>IF(入力!AT9="","",入力!AT9)</f>
        <v>53</v>
      </c>
      <c r="U24" s="328"/>
      <c r="V24" s="329"/>
      <c r="W24" s="333" t="s">
        <v>46</v>
      </c>
      <c r="X24" s="333"/>
      <c r="Y24" s="333"/>
      <c r="Z24" s="14" t="s">
        <v>72</v>
      </c>
      <c r="AA24" s="15"/>
      <c r="AB24" s="334" t="str">
        <f>IF(入力!R9="","",入力!R9)</f>
        <v>272</v>
      </c>
      <c r="AC24" s="334"/>
      <c r="AD24" s="334"/>
      <c r="AE24" s="334"/>
      <c r="AF24" s="16" t="s">
        <v>73</v>
      </c>
      <c r="AG24" s="334" t="str">
        <f>IF(入力!W9="","",入力!W9)</f>
        <v>0114</v>
      </c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51"/>
      <c r="AU24" s="333" t="s">
        <v>47</v>
      </c>
      <c r="AV24" s="334"/>
      <c r="AW24" s="334"/>
      <c r="AX24" s="17" t="s">
        <v>74</v>
      </c>
      <c r="AY24" s="334" t="str">
        <f>IF(入力!AL9="","",入力!AL9)</f>
        <v>047</v>
      </c>
      <c r="AZ24" s="334"/>
      <c r="BA24" s="334"/>
      <c r="BB24" s="334"/>
      <c r="BC24" s="334"/>
      <c r="BD24" s="334"/>
      <c r="BE24" s="334"/>
      <c r="BF24" s="18" t="s">
        <v>75</v>
      </c>
    </row>
    <row r="25" spans="3:58" ht="19.5" customHeight="1">
      <c r="C25" s="365" t="s">
        <v>78</v>
      </c>
      <c r="D25" s="324"/>
      <c r="E25" s="324"/>
      <c r="F25" s="324"/>
      <c r="G25" s="366"/>
      <c r="H25" s="346" t="str">
        <f>IF(入力!C10="","",入力!C10&amp;"　"&amp;入力!E10)</f>
        <v>逸見　綾子</v>
      </c>
      <c r="I25" s="347"/>
      <c r="J25" s="347"/>
      <c r="K25" s="347"/>
      <c r="L25" s="347"/>
      <c r="M25" s="347"/>
      <c r="N25" s="347"/>
      <c r="O25" s="347"/>
      <c r="P25" s="347"/>
      <c r="Q25" s="348"/>
      <c r="R25" s="324"/>
      <c r="S25" s="324"/>
      <c r="T25" s="330"/>
      <c r="U25" s="331"/>
      <c r="V25" s="332"/>
      <c r="W25" s="349"/>
      <c r="X25" s="349"/>
      <c r="Y25" s="349"/>
      <c r="Z25" s="342" t="str">
        <f>IF(入力!P10="","",入力!P10)</f>
        <v>市川市塩焼2-2-1-225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4"/>
      <c r="AU25" s="324"/>
      <c r="AV25" s="324"/>
      <c r="AW25" s="324"/>
      <c r="AX25" s="356" t="str">
        <f>IF(入力!AK10="","",入力!AK10)</f>
        <v>356</v>
      </c>
      <c r="AY25" s="324"/>
      <c r="AZ25" s="324"/>
      <c r="BA25" s="324"/>
      <c r="BB25" s="19" t="s">
        <v>76</v>
      </c>
      <c r="BC25" s="324" t="str">
        <f>IF(入力!AP10="","",入力!AP10)</f>
        <v>1731</v>
      </c>
      <c r="BD25" s="324"/>
      <c r="BE25" s="324"/>
      <c r="BF25" s="355"/>
    </row>
    <row r="26" spans="3:58" ht="12" customHeight="1">
      <c r="C26" s="362" t="s">
        <v>71</v>
      </c>
      <c r="D26" s="363"/>
      <c r="E26" s="363"/>
      <c r="F26" s="363"/>
      <c r="G26" s="364"/>
      <c r="H26" s="367" t="str">
        <f>IF(入力!C11="","",入力!C11&amp;"　"&amp;入力!E11)</f>
        <v>ミウラ　ユウコ</v>
      </c>
      <c r="I26" s="334"/>
      <c r="J26" s="334"/>
      <c r="K26" s="334"/>
      <c r="L26" s="334"/>
      <c r="M26" s="334"/>
      <c r="N26" s="334"/>
      <c r="O26" s="334"/>
      <c r="P26" s="334"/>
      <c r="Q26" s="351"/>
      <c r="R26" s="333" t="s">
        <v>45</v>
      </c>
      <c r="S26" s="334"/>
      <c r="T26" s="327">
        <f>IF(入力!AT11="","",入力!AT11)</f>
        <v>56</v>
      </c>
      <c r="U26" s="328"/>
      <c r="V26" s="329"/>
      <c r="W26" s="333" t="s">
        <v>46</v>
      </c>
      <c r="X26" s="333"/>
      <c r="Y26" s="333"/>
      <c r="Z26" s="14" t="s">
        <v>72</v>
      </c>
      <c r="AA26" s="15"/>
      <c r="AB26" s="334" t="str">
        <f>IF(入力!R11="","",入力!R11)</f>
        <v>272</v>
      </c>
      <c r="AC26" s="334"/>
      <c r="AD26" s="334"/>
      <c r="AE26" s="334"/>
      <c r="AF26" s="16" t="s">
        <v>73</v>
      </c>
      <c r="AG26" s="334" t="str">
        <f>IF(入力!W11="","",入力!W11)</f>
        <v>0014</v>
      </c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51"/>
      <c r="AU26" s="333" t="s">
        <v>47</v>
      </c>
      <c r="AV26" s="334"/>
      <c r="AW26" s="334"/>
      <c r="AX26" s="17" t="s">
        <v>74</v>
      </c>
      <c r="AY26" s="334" t="str">
        <f>IF(入力!AL11="","",入力!AL11)</f>
        <v>047</v>
      </c>
      <c r="AZ26" s="334"/>
      <c r="BA26" s="334"/>
      <c r="BB26" s="334"/>
      <c r="BC26" s="334"/>
      <c r="BD26" s="334"/>
      <c r="BE26" s="334"/>
      <c r="BF26" s="18" t="s">
        <v>75</v>
      </c>
    </row>
    <row r="27" spans="3:58" ht="19.5" customHeight="1">
      <c r="C27" s="365" t="s">
        <v>79</v>
      </c>
      <c r="D27" s="324"/>
      <c r="E27" s="324"/>
      <c r="F27" s="324"/>
      <c r="G27" s="366"/>
      <c r="H27" s="346" t="str">
        <f>IF(入力!C12="","",入力!C12&amp;"　"&amp;入力!E12)</f>
        <v>三浦　裕子</v>
      </c>
      <c r="I27" s="347"/>
      <c r="J27" s="347"/>
      <c r="K27" s="347"/>
      <c r="L27" s="347"/>
      <c r="M27" s="347"/>
      <c r="N27" s="347"/>
      <c r="O27" s="347"/>
      <c r="P27" s="347"/>
      <c r="Q27" s="348"/>
      <c r="R27" s="324"/>
      <c r="S27" s="324"/>
      <c r="T27" s="330"/>
      <c r="U27" s="331"/>
      <c r="V27" s="332"/>
      <c r="W27" s="349"/>
      <c r="X27" s="349"/>
      <c r="Y27" s="349"/>
      <c r="Z27" s="342" t="str">
        <f>IF(入力!P12="","",入力!P12)</f>
        <v>市川市田尻1-7-2-615</v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4"/>
      <c r="AU27" s="324"/>
      <c r="AV27" s="324"/>
      <c r="AW27" s="324"/>
      <c r="AX27" s="356" t="str">
        <f>IF(入力!AK12="","",入力!AK12)</f>
        <v>379</v>
      </c>
      <c r="AY27" s="324"/>
      <c r="AZ27" s="324"/>
      <c r="BA27" s="324"/>
      <c r="BB27" s="19" t="s">
        <v>76</v>
      </c>
      <c r="BC27" s="324" t="str">
        <f>IF(入力!AP12="","",入力!AP12)</f>
        <v>4130</v>
      </c>
      <c r="BD27" s="324"/>
      <c r="BE27" s="324"/>
      <c r="BF27" s="355"/>
    </row>
    <row r="28" spans="3:58" ht="12" customHeight="1">
      <c r="C28" s="362" t="s">
        <v>71</v>
      </c>
      <c r="D28" s="363"/>
      <c r="E28" s="363"/>
      <c r="F28" s="363"/>
      <c r="G28" s="364"/>
      <c r="H28" s="367" t="str">
        <f>IF(入力!C15="","",入力!C15&amp;"　"&amp;入力!E15)</f>
        <v>タジマ　セツコ</v>
      </c>
      <c r="I28" s="334"/>
      <c r="J28" s="334"/>
      <c r="K28" s="334"/>
      <c r="L28" s="334"/>
      <c r="M28" s="334"/>
      <c r="N28" s="334"/>
      <c r="O28" s="334"/>
      <c r="P28" s="334"/>
      <c r="Q28" s="351"/>
      <c r="R28" s="333" t="s">
        <v>45</v>
      </c>
      <c r="S28" s="334"/>
      <c r="T28" s="327">
        <f>IF(入力!AT15="","",入力!AT15)</f>
        <v>73</v>
      </c>
      <c r="U28" s="328"/>
      <c r="V28" s="329"/>
      <c r="W28" s="333" t="s">
        <v>46</v>
      </c>
      <c r="X28" s="333"/>
      <c r="Y28" s="333"/>
      <c r="Z28" s="14" t="s">
        <v>72</v>
      </c>
      <c r="AA28" s="15"/>
      <c r="AB28" s="334" t="str">
        <f>IF(入力!R15="","",入力!R15)</f>
        <v>272</v>
      </c>
      <c r="AC28" s="334"/>
      <c r="AD28" s="334"/>
      <c r="AE28" s="334"/>
      <c r="AF28" s="16" t="s">
        <v>73</v>
      </c>
      <c r="AG28" s="334" t="str">
        <f>IF(入力!W15="","",入力!W15)</f>
        <v>0104</v>
      </c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4"/>
      <c r="AS28" s="334"/>
      <c r="AT28" s="351"/>
      <c r="AU28" s="333" t="s">
        <v>47</v>
      </c>
      <c r="AV28" s="334"/>
      <c r="AW28" s="334"/>
      <c r="AX28" s="17" t="s">
        <v>74</v>
      </c>
      <c r="AY28" s="334" t="str">
        <f>IF(入力!AL15="","",入力!AL15)</f>
        <v>047</v>
      </c>
      <c r="AZ28" s="334"/>
      <c r="BA28" s="334"/>
      <c r="BB28" s="334"/>
      <c r="BC28" s="334"/>
      <c r="BD28" s="334"/>
      <c r="BE28" s="334"/>
      <c r="BF28" s="18" t="s">
        <v>75</v>
      </c>
    </row>
    <row r="29" spans="3:58" ht="19.5" customHeight="1" thickBot="1">
      <c r="C29" s="360" t="s">
        <v>49</v>
      </c>
      <c r="D29" s="336"/>
      <c r="E29" s="336"/>
      <c r="F29" s="336"/>
      <c r="G29" s="361"/>
      <c r="H29" s="357" t="str">
        <f>IF(入力!C16="","",入力!C16&amp;"　"&amp;入力!E16)</f>
        <v>田嶋　せつ子</v>
      </c>
      <c r="I29" s="358"/>
      <c r="J29" s="358"/>
      <c r="K29" s="358"/>
      <c r="L29" s="358"/>
      <c r="M29" s="358"/>
      <c r="N29" s="358"/>
      <c r="O29" s="358"/>
      <c r="P29" s="358"/>
      <c r="Q29" s="359"/>
      <c r="R29" s="336"/>
      <c r="S29" s="336"/>
      <c r="T29" s="352"/>
      <c r="U29" s="353"/>
      <c r="V29" s="354"/>
      <c r="W29" s="350"/>
      <c r="X29" s="350"/>
      <c r="Y29" s="350"/>
      <c r="Z29" s="337" t="str">
        <f>IF(入力!P16="","",入力!P16)</f>
        <v>市川市本塩5-3</v>
      </c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39"/>
      <c r="AU29" s="336"/>
      <c r="AV29" s="336"/>
      <c r="AW29" s="336"/>
      <c r="AX29" s="340" t="str">
        <f>IF(入力!AK16="","",入力!AK16)</f>
        <v>358</v>
      </c>
      <c r="AY29" s="336"/>
      <c r="AZ29" s="336"/>
      <c r="BA29" s="336"/>
      <c r="BB29" s="73" t="s">
        <v>76</v>
      </c>
      <c r="BC29" s="336" t="str">
        <f>IF(入力!AP16="","",入力!AP16)</f>
        <v>0761</v>
      </c>
      <c r="BD29" s="336"/>
      <c r="BE29" s="336"/>
      <c r="BF29" s="34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5" t="s">
        <v>52</v>
      </c>
      <c r="D33" s="326"/>
      <c r="E33" s="326"/>
      <c r="F33" s="326" t="s">
        <v>53</v>
      </c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 t="s">
        <v>54</v>
      </c>
      <c r="R33" s="326"/>
      <c r="S33" s="326"/>
      <c r="T33" s="326" t="s">
        <v>55</v>
      </c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 t="s">
        <v>56</v>
      </c>
      <c r="AK33" s="326"/>
      <c r="AL33" s="326"/>
      <c r="AM33" s="326"/>
      <c r="AN33" s="326"/>
      <c r="AO33" s="326"/>
      <c r="AP33" s="326"/>
      <c r="AQ33" s="326"/>
      <c r="AR33" s="326"/>
      <c r="AS33" s="326"/>
      <c r="AT33" s="326"/>
      <c r="AU33" s="326"/>
      <c r="AV33" s="326"/>
      <c r="AW33" s="326"/>
      <c r="AX33" s="326"/>
      <c r="AY33" s="326"/>
      <c r="AZ33" s="326" t="s">
        <v>57</v>
      </c>
      <c r="BA33" s="326"/>
      <c r="BB33" s="326"/>
      <c r="BC33" s="326"/>
      <c r="BD33" s="326"/>
      <c r="BE33" s="326"/>
      <c r="BF33" s="335"/>
    </row>
    <row r="34" spans="3:58" ht="15" customHeight="1">
      <c r="C34" s="284" t="str">
        <f>IF(入力!B25="","",入力!B25)</f>
        <v>①</v>
      </c>
      <c r="D34" s="285"/>
      <c r="E34" s="286"/>
      <c r="F34" s="290" t="str">
        <f>IF(入力!C26="","",入力!C25&amp;"　"&amp;入力!E25&amp;"
"&amp;入力!C26&amp;"　"&amp;入力!E26)</f>
        <v>イトウ　タマキ
伊藤　珠希</v>
      </c>
      <c r="G34" s="291"/>
      <c r="H34" s="291"/>
      <c r="I34" s="291"/>
      <c r="J34" s="291"/>
      <c r="K34" s="291"/>
      <c r="L34" s="291"/>
      <c r="M34" s="291"/>
      <c r="N34" s="291"/>
      <c r="O34" s="291"/>
      <c r="P34" s="292"/>
      <c r="Q34" s="296">
        <f>IF(入力!G25="","",入力!G25)</f>
        <v>6</v>
      </c>
      <c r="R34" s="297"/>
      <c r="S34" s="298"/>
      <c r="T34" s="302" t="str">
        <f>IF(入力!I25="","",入力!I25)</f>
        <v>鬼高小学校</v>
      </c>
      <c r="U34" s="303"/>
      <c r="V34" s="303"/>
      <c r="W34" s="303"/>
      <c r="X34" s="303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4"/>
      <c r="AJ34" s="296">
        <f>IF(入力!M25="","",入力!M25)</f>
        <v>510200625</v>
      </c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  <c r="AW34" s="297"/>
      <c r="AX34" s="297"/>
      <c r="AY34" s="298"/>
      <c r="AZ34" s="296">
        <f>IF(入力!P25="","",入力!P25)</f>
        <v>140</v>
      </c>
      <c r="BA34" s="297"/>
      <c r="BB34" s="297"/>
      <c r="BC34" s="297"/>
      <c r="BD34" s="297"/>
      <c r="BE34" s="297"/>
      <c r="BF34" s="308"/>
    </row>
    <row r="35" spans="3:58" ht="15" customHeight="1">
      <c r="C35" s="310"/>
      <c r="D35" s="311"/>
      <c r="E35" s="312"/>
      <c r="F35" s="313"/>
      <c r="G35" s="314"/>
      <c r="H35" s="314"/>
      <c r="I35" s="314"/>
      <c r="J35" s="314"/>
      <c r="K35" s="314"/>
      <c r="L35" s="314"/>
      <c r="M35" s="314"/>
      <c r="N35" s="314"/>
      <c r="O35" s="314"/>
      <c r="P35" s="315"/>
      <c r="Q35" s="316"/>
      <c r="R35" s="317"/>
      <c r="S35" s="318"/>
      <c r="T35" s="319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1"/>
      <c r="AJ35" s="316"/>
      <c r="AK35" s="317"/>
      <c r="AL35" s="317"/>
      <c r="AM35" s="317"/>
      <c r="AN35" s="317"/>
      <c r="AO35" s="317"/>
      <c r="AP35" s="317"/>
      <c r="AQ35" s="317"/>
      <c r="AR35" s="317"/>
      <c r="AS35" s="317"/>
      <c r="AT35" s="317"/>
      <c r="AU35" s="317"/>
      <c r="AV35" s="317"/>
      <c r="AW35" s="317"/>
      <c r="AX35" s="317"/>
      <c r="AY35" s="318"/>
      <c r="AZ35" s="316"/>
      <c r="BA35" s="317"/>
      <c r="BB35" s="317"/>
      <c r="BC35" s="317"/>
      <c r="BD35" s="317"/>
      <c r="BE35" s="317"/>
      <c r="BF35" s="322"/>
    </row>
    <row r="36" spans="3:58" ht="15" customHeight="1">
      <c r="C36" s="284">
        <f>IF(入力!B27="","",入力!B27)</f>
        <v>2</v>
      </c>
      <c r="D36" s="285"/>
      <c r="E36" s="286"/>
      <c r="F36" s="290" t="str">
        <f>IF(入力!C28="","",入力!C27&amp;"　"&amp;入力!E27&amp;"
"&amp;入力!C28&amp;"　"&amp;入力!E28)</f>
        <v>シミズ　サオ
清水　さお</v>
      </c>
      <c r="G36" s="291"/>
      <c r="H36" s="291"/>
      <c r="I36" s="291"/>
      <c r="J36" s="291"/>
      <c r="K36" s="291"/>
      <c r="L36" s="291"/>
      <c r="M36" s="291"/>
      <c r="N36" s="291"/>
      <c r="O36" s="291"/>
      <c r="P36" s="292"/>
      <c r="Q36" s="296">
        <f>IF(入力!G27="","",入力!G27)</f>
        <v>6</v>
      </c>
      <c r="R36" s="297"/>
      <c r="S36" s="298"/>
      <c r="T36" s="302" t="str">
        <f>IF(入力!I27="","",入力!I27)</f>
        <v>大和田小学校</v>
      </c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4"/>
      <c r="AJ36" s="296">
        <f>IF(入力!M27="","",入力!M27)</f>
        <v>510200634</v>
      </c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8"/>
      <c r="AZ36" s="296">
        <f>IF(入力!P27="","",入力!P27)</f>
        <v>140</v>
      </c>
      <c r="BA36" s="297"/>
      <c r="BB36" s="297"/>
      <c r="BC36" s="297"/>
      <c r="BD36" s="297"/>
      <c r="BE36" s="297"/>
      <c r="BF36" s="308"/>
    </row>
    <row r="37" spans="3:58" ht="15" customHeight="1">
      <c r="C37" s="310"/>
      <c r="D37" s="311"/>
      <c r="E37" s="312"/>
      <c r="F37" s="313"/>
      <c r="G37" s="314"/>
      <c r="H37" s="314"/>
      <c r="I37" s="314"/>
      <c r="J37" s="314"/>
      <c r="K37" s="314"/>
      <c r="L37" s="314"/>
      <c r="M37" s="314"/>
      <c r="N37" s="314"/>
      <c r="O37" s="314"/>
      <c r="P37" s="315"/>
      <c r="Q37" s="316"/>
      <c r="R37" s="317"/>
      <c r="S37" s="318"/>
      <c r="T37" s="319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1"/>
      <c r="AJ37" s="316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8"/>
      <c r="AZ37" s="316"/>
      <c r="BA37" s="317"/>
      <c r="BB37" s="317"/>
      <c r="BC37" s="317"/>
      <c r="BD37" s="317"/>
      <c r="BE37" s="317"/>
      <c r="BF37" s="322"/>
    </row>
    <row r="38" spans="3:58" ht="15" customHeight="1">
      <c r="C38" s="284">
        <f>IF(入力!B29="","",入力!B29)</f>
        <v>4</v>
      </c>
      <c r="D38" s="285"/>
      <c r="E38" s="286"/>
      <c r="F38" s="290" t="str">
        <f>IF(入力!C30="","",入力!C29&amp;"　"&amp;入力!E29&amp;"
"&amp;入力!C30&amp;"　"&amp;入力!E30)</f>
        <v>イワクラ　マリア
岩倉　聖</v>
      </c>
      <c r="G38" s="291"/>
      <c r="H38" s="291"/>
      <c r="I38" s="291"/>
      <c r="J38" s="291"/>
      <c r="K38" s="291"/>
      <c r="L38" s="291"/>
      <c r="M38" s="291"/>
      <c r="N38" s="291"/>
      <c r="O38" s="291"/>
      <c r="P38" s="292"/>
      <c r="Q38" s="296">
        <f>IF(入力!G29="","",入力!G29)</f>
        <v>6</v>
      </c>
      <c r="R38" s="297"/>
      <c r="S38" s="298"/>
      <c r="T38" s="302" t="str">
        <f>IF(入力!I29="","",入力!I29)</f>
        <v>信篤小学校</v>
      </c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4"/>
      <c r="AJ38" s="296">
        <f>IF(入力!M29="","",入力!M29)</f>
        <v>511392218</v>
      </c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8"/>
      <c r="AZ38" s="296">
        <f>IF(入力!P29="","",入力!P29)</f>
        <v>156</v>
      </c>
      <c r="BA38" s="297"/>
      <c r="BB38" s="297"/>
      <c r="BC38" s="297"/>
      <c r="BD38" s="297"/>
      <c r="BE38" s="297"/>
      <c r="BF38" s="308"/>
    </row>
    <row r="39" spans="3:58" ht="15" customHeight="1">
      <c r="C39" s="310"/>
      <c r="D39" s="311"/>
      <c r="E39" s="312"/>
      <c r="F39" s="313"/>
      <c r="G39" s="314"/>
      <c r="H39" s="314"/>
      <c r="I39" s="314"/>
      <c r="J39" s="314"/>
      <c r="K39" s="314"/>
      <c r="L39" s="314"/>
      <c r="M39" s="314"/>
      <c r="N39" s="314"/>
      <c r="O39" s="314"/>
      <c r="P39" s="315"/>
      <c r="Q39" s="316"/>
      <c r="R39" s="317"/>
      <c r="S39" s="318"/>
      <c r="T39" s="319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1"/>
      <c r="AJ39" s="316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8"/>
      <c r="AZ39" s="316"/>
      <c r="BA39" s="317"/>
      <c r="BB39" s="317"/>
      <c r="BC39" s="317"/>
      <c r="BD39" s="317"/>
      <c r="BE39" s="317"/>
      <c r="BF39" s="322"/>
    </row>
    <row r="40" spans="3:58" ht="15" customHeight="1">
      <c r="C40" s="284">
        <f>IF(入力!B31="","",入力!B31)</f>
        <v>5</v>
      </c>
      <c r="D40" s="285"/>
      <c r="E40" s="286"/>
      <c r="F40" s="290" t="str">
        <f>IF(入力!C32="","",入力!C31&amp;"　"&amp;入力!E31&amp;"
"&amp;入力!C32&amp;"　"&amp;入力!E32)</f>
        <v>ヨコゼキ　カナン
横関　華南</v>
      </c>
      <c r="G40" s="291"/>
      <c r="H40" s="291"/>
      <c r="I40" s="291"/>
      <c r="J40" s="291"/>
      <c r="K40" s="291"/>
      <c r="L40" s="291"/>
      <c r="M40" s="291"/>
      <c r="N40" s="291"/>
      <c r="O40" s="291"/>
      <c r="P40" s="292"/>
      <c r="Q40" s="296">
        <f>IF(入力!G31="","",入力!G31)</f>
        <v>5</v>
      </c>
      <c r="R40" s="297"/>
      <c r="S40" s="298"/>
      <c r="T40" s="302" t="str">
        <f>IF(入力!I31="","",入力!I31)</f>
        <v>塩焼小学校</v>
      </c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4"/>
      <c r="AJ40" s="296">
        <f>IF(入力!M31="","",入力!M31)</f>
        <v>512164798</v>
      </c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8"/>
      <c r="AZ40" s="296">
        <f>IF(入力!P31="","",入力!P31)</f>
        <v>144</v>
      </c>
      <c r="BA40" s="297"/>
      <c r="BB40" s="297"/>
      <c r="BC40" s="297"/>
      <c r="BD40" s="297"/>
      <c r="BE40" s="297"/>
      <c r="BF40" s="308"/>
    </row>
    <row r="41" spans="3:58" ht="15" customHeight="1">
      <c r="C41" s="310"/>
      <c r="D41" s="311"/>
      <c r="E41" s="312"/>
      <c r="F41" s="313"/>
      <c r="G41" s="314"/>
      <c r="H41" s="314"/>
      <c r="I41" s="314"/>
      <c r="J41" s="314"/>
      <c r="K41" s="314"/>
      <c r="L41" s="314"/>
      <c r="M41" s="314"/>
      <c r="N41" s="314"/>
      <c r="O41" s="314"/>
      <c r="P41" s="315"/>
      <c r="Q41" s="316"/>
      <c r="R41" s="317"/>
      <c r="S41" s="318"/>
      <c r="T41" s="319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1"/>
      <c r="AJ41" s="316"/>
      <c r="AK41" s="317"/>
      <c r="AL41" s="317"/>
      <c r="AM41" s="317"/>
      <c r="AN41" s="317"/>
      <c r="AO41" s="317"/>
      <c r="AP41" s="317"/>
      <c r="AQ41" s="317"/>
      <c r="AR41" s="317"/>
      <c r="AS41" s="317"/>
      <c r="AT41" s="317"/>
      <c r="AU41" s="317"/>
      <c r="AV41" s="317"/>
      <c r="AW41" s="317"/>
      <c r="AX41" s="317"/>
      <c r="AY41" s="318"/>
      <c r="AZ41" s="316"/>
      <c r="BA41" s="317"/>
      <c r="BB41" s="317"/>
      <c r="BC41" s="317"/>
      <c r="BD41" s="317"/>
      <c r="BE41" s="317"/>
      <c r="BF41" s="322"/>
    </row>
    <row r="42" spans="3:58" ht="15" customHeight="1">
      <c r="C42" s="284">
        <f>IF(入力!B33="","",入力!B33)</f>
        <v>6</v>
      </c>
      <c r="D42" s="285"/>
      <c r="E42" s="286"/>
      <c r="F42" s="290" t="str">
        <f>IF(入力!C34="","",入力!C33&amp;"　"&amp;入力!E33&amp;"
"&amp;入力!C34&amp;"　"&amp;入力!E34)</f>
        <v>タナカ　ユリ
田中　侑里</v>
      </c>
      <c r="G42" s="291"/>
      <c r="H42" s="291"/>
      <c r="I42" s="291"/>
      <c r="J42" s="291"/>
      <c r="K42" s="291"/>
      <c r="L42" s="291"/>
      <c r="M42" s="291"/>
      <c r="N42" s="291"/>
      <c r="O42" s="291"/>
      <c r="P42" s="292"/>
      <c r="Q42" s="296">
        <f>IF(入力!G33="","",入力!G33)</f>
        <v>4</v>
      </c>
      <c r="R42" s="297"/>
      <c r="S42" s="298"/>
      <c r="T42" s="302" t="str">
        <f>IF(入力!I33="","",入力!I33)</f>
        <v>信篤小学校</v>
      </c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4"/>
      <c r="AJ42" s="296">
        <f>IF(入力!M33="","",入力!M33)</f>
        <v>513166669</v>
      </c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8"/>
      <c r="AZ42" s="296">
        <f>IF(入力!P33="","",入力!P33)</f>
        <v>144</v>
      </c>
      <c r="BA42" s="297"/>
      <c r="BB42" s="297"/>
      <c r="BC42" s="297"/>
      <c r="BD42" s="297"/>
      <c r="BE42" s="297"/>
      <c r="BF42" s="308"/>
    </row>
    <row r="43" spans="3:58" ht="15" customHeight="1">
      <c r="C43" s="310"/>
      <c r="D43" s="311"/>
      <c r="E43" s="312"/>
      <c r="F43" s="313"/>
      <c r="G43" s="314"/>
      <c r="H43" s="314"/>
      <c r="I43" s="314"/>
      <c r="J43" s="314"/>
      <c r="K43" s="314"/>
      <c r="L43" s="314"/>
      <c r="M43" s="314"/>
      <c r="N43" s="314"/>
      <c r="O43" s="314"/>
      <c r="P43" s="315"/>
      <c r="Q43" s="316"/>
      <c r="R43" s="317"/>
      <c r="S43" s="318"/>
      <c r="T43" s="319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1"/>
      <c r="AJ43" s="316"/>
      <c r="AK43" s="317"/>
      <c r="AL43" s="317"/>
      <c r="AM43" s="317"/>
      <c r="AN43" s="317"/>
      <c r="AO43" s="317"/>
      <c r="AP43" s="317"/>
      <c r="AQ43" s="317"/>
      <c r="AR43" s="317"/>
      <c r="AS43" s="317"/>
      <c r="AT43" s="317"/>
      <c r="AU43" s="317"/>
      <c r="AV43" s="317"/>
      <c r="AW43" s="317"/>
      <c r="AX43" s="317"/>
      <c r="AY43" s="318"/>
      <c r="AZ43" s="316"/>
      <c r="BA43" s="317"/>
      <c r="BB43" s="317"/>
      <c r="BC43" s="317"/>
      <c r="BD43" s="317"/>
      <c r="BE43" s="317"/>
      <c r="BF43" s="322"/>
    </row>
    <row r="44" spans="3:58" ht="15" customHeight="1">
      <c r="C44" s="284">
        <f>IF(入力!B35="","",入力!B35)</f>
        <v>9</v>
      </c>
      <c r="D44" s="285"/>
      <c r="E44" s="286"/>
      <c r="F44" s="290" t="str">
        <f>IF(入力!C36="","",入力!C35&amp;"　"&amp;入力!E35&amp;"
"&amp;入力!C36&amp;"　"&amp;入力!E36)</f>
        <v>ハシモト　ユメ
橋本　唯愛</v>
      </c>
      <c r="G44" s="291"/>
      <c r="H44" s="291"/>
      <c r="I44" s="291"/>
      <c r="J44" s="291"/>
      <c r="K44" s="291"/>
      <c r="L44" s="291"/>
      <c r="M44" s="291"/>
      <c r="N44" s="291"/>
      <c r="O44" s="291"/>
      <c r="P44" s="292"/>
      <c r="Q44" s="296">
        <f>IF(入力!G35="","",入力!G35)</f>
        <v>4</v>
      </c>
      <c r="R44" s="297"/>
      <c r="S44" s="298"/>
      <c r="T44" s="302" t="str">
        <f>IF(入力!I35="","",入力!I35)</f>
        <v>中国分小学校</v>
      </c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4"/>
      <c r="AJ44" s="296">
        <f>IF(入力!M35="","",入力!M35)</f>
        <v>513166692</v>
      </c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8"/>
      <c r="AZ44" s="296">
        <f>IF(入力!P35="","",入力!P35)</f>
        <v>139</v>
      </c>
      <c r="BA44" s="297"/>
      <c r="BB44" s="297"/>
      <c r="BC44" s="297"/>
      <c r="BD44" s="297"/>
      <c r="BE44" s="297"/>
      <c r="BF44" s="308"/>
    </row>
    <row r="45" spans="3:58" ht="15" customHeight="1">
      <c r="C45" s="310"/>
      <c r="D45" s="311"/>
      <c r="E45" s="312"/>
      <c r="F45" s="313"/>
      <c r="G45" s="314"/>
      <c r="H45" s="314"/>
      <c r="I45" s="314"/>
      <c r="J45" s="314"/>
      <c r="K45" s="314"/>
      <c r="L45" s="314"/>
      <c r="M45" s="314"/>
      <c r="N45" s="314"/>
      <c r="O45" s="314"/>
      <c r="P45" s="315"/>
      <c r="Q45" s="316"/>
      <c r="R45" s="317"/>
      <c r="S45" s="318"/>
      <c r="T45" s="319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1"/>
      <c r="AJ45" s="316"/>
      <c r="AK45" s="317"/>
      <c r="AL45" s="317"/>
      <c r="AM45" s="317"/>
      <c r="AN45" s="317"/>
      <c r="AO45" s="317"/>
      <c r="AP45" s="317"/>
      <c r="AQ45" s="317"/>
      <c r="AR45" s="317"/>
      <c r="AS45" s="317"/>
      <c r="AT45" s="317"/>
      <c r="AU45" s="317"/>
      <c r="AV45" s="317"/>
      <c r="AW45" s="317"/>
      <c r="AX45" s="317"/>
      <c r="AY45" s="318"/>
      <c r="AZ45" s="316"/>
      <c r="BA45" s="317"/>
      <c r="BB45" s="317"/>
      <c r="BC45" s="317"/>
      <c r="BD45" s="317"/>
      <c r="BE45" s="317"/>
      <c r="BF45" s="322"/>
    </row>
    <row r="46" spans="3:58" ht="15" customHeight="1">
      <c r="C46" s="284">
        <f>IF(入力!B37="","",入力!B37)</f>
        <v>8</v>
      </c>
      <c r="D46" s="285"/>
      <c r="E46" s="286"/>
      <c r="F46" s="290" t="str">
        <f>IF(入力!C38="","",入力!C37&amp;"　"&amp;入力!E37&amp;"
"&amp;入力!C38&amp;"　"&amp;入力!E38)</f>
        <v>ヤマグチ　リコ
山口　璃子</v>
      </c>
      <c r="G46" s="291"/>
      <c r="H46" s="291"/>
      <c r="I46" s="291"/>
      <c r="J46" s="291"/>
      <c r="K46" s="291"/>
      <c r="L46" s="291"/>
      <c r="M46" s="291"/>
      <c r="N46" s="291"/>
      <c r="O46" s="291"/>
      <c r="P46" s="292"/>
      <c r="Q46" s="296">
        <f>IF(入力!G37="","",入力!G37)</f>
        <v>3</v>
      </c>
      <c r="R46" s="297"/>
      <c r="S46" s="298"/>
      <c r="T46" s="302" t="str">
        <f>IF(入力!I37="","",入力!I37)</f>
        <v>富美浜小</v>
      </c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4"/>
      <c r="AJ46" s="296">
        <f>IF(入力!M37="","",入力!M37)</f>
        <v>515878714</v>
      </c>
      <c r="AK46" s="297"/>
      <c r="AL46" s="297"/>
      <c r="AM46" s="297"/>
      <c r="AN46" s="297"/>
      <c r="AO46" s="297"/>
      <c r="AP46" s="297"/>
      <c r="AQ46" s="297"/>
      <c r="AR46" s="297"/>
      <c r="AS46" s="297"/>
      <c r="AT46" s="297"/>
      <c r="AU46" s="297"/>
      <c r="AV46" s="297"/>
      <c r="AW46" s="297"/>
      <c r="AX46" s="297"/>
      <c r="AY46" s="298"/>
      <c r="AZ46" s="296">
        <f>IF(入力!P37="","",入力!P37)</f>
        <v>120</v>
      </c>
      <c r="BA46" s="297"/>
      <c r="BB46" s="297"/>
      <c r="BC46" s="297"/>
      <c r="BD46" s="297"/>
      <c r="BE46" s="297"/>
      <c r="BF46" s="308"/>
    </row>
    <row r="47" spans="3:58" ht="15" customHeight="1">
      <c r="C47" s="310"/>
      <c r="D47" s="311"/>
      <c r="E47" s="312"/>
      <c r="F47" s="313"/>
      <c r="G47" s="314"/>
      <c r="H47" s="314"/>
      <c r="I47" s="314"/>
      <c r="J47" s="314"/>
      <c r="K47" s="314"/>
      <c r="L47" s="314"/>
      <c r="M47" s="314"/>
      <c r="N47" s="314"/>
      <c r="O47" s="314"/>
      <c r="P47" s="315"/>
      <c r="Q47" s="316"/>
      <c r="R47" s="317"/>
      <c r="S47" s="318"/>
      <c r="T47" s="319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1"/>
      <c r="AJ47" s="316"/>
      <c r="AK47" s="317"/>
      <c r="AL47" s="317"/>
      <c r="AM47" s="317"/>
      <c r="AN47" s="317"/>
      <c r="AO47" s="317"/>
      <c r="AP47" s="317"/>
      <c r="AQ47" s="317"/>
      <c r="AR47" s="317"/>
      <c r="AS47" s="317"/>
      <c r="AT47" s="317"/>
      <c r="AU47" s="317"/>
      <c r="AV47" s="317"/>
      <c r="AW47" s="317"/>
      <c r="AX47" s="317"/>
      <c r="AY47" s="318"/>
      <c r="AZ47" s="316"/>
      <c r="BA47" s="317"/>
      <c r="BB47" s="317"/>
      <c r="BC47" s="317"/>
      <c r="BD47" s="317"/>
      <c r="BE47" s="317"/>
      <c r="BF47" s="322"/>
    </row>
    <row r="48" spans="3:58" ht="15" customHeight="1">
      <c r="C48" s="284">
        <f>IF(入力!B39="","",入力!B39)</f>
        <v>7</v>
      </c>
      <c r="D48" s="285"/>
      <c r="E48" s="286"/>
      <c r="F48" s="290" t="str">
        <f>IF(入力!C40="","",入力!C39&amp;"　"&amp;入力!E39&amp;"
"&amp;入力!C40&amp;"　"&amp;入力!E40)</f>
        <v>イワクラ　ヒナタ
岩倉　陽</v>
      </c>
      <c r="G48" s="291"/>
      <c r="H48" s="291"/>
      <c r="I48" s="291"/>
      <c r="J48" s="291"/>
      <c r="K48" s="291"/>
      <c r="L48" s="291"/>
      <c r="M48" s="291"/>
      <c r="N48" s="291"/>
      <c r="O48" s="291"/>
      <c r="P48" s="292"/>
      <c r="Q48" s="296">
        <f>IF(入力!G39="","",入力!G39)</f>
        <v>2</v>
      </c>
      <c r="R48" s="297"/>
      <c r="S48" s="298"/>
      <c r="T48" s="302" t="str">
        <f>IF(入力!I39="","",入力!I39)</f>
        <v>信篤小学校</v>
      </c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4"/>
      <c r="AJ48" s="296">
        <f>IF(入力!M39="","",入力!M39)</f>
        <v>514721285</v>
      </c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8"/>
      <c r="AZ48" s="296">
        <f>IF(入力!P39="","",入力!P39)</f>
        <v>128</v>
      </c>
      <c r="BA48" s="297"/>
      <c r="BB48" s="297"/>
      <c r="BC48" s="297"/>
      <c r="BD48" s="297"/>
      <c r="BE48" s="297"/>
      <c r="BF48" s="308"/>
    </row>
    <row r="49" spans="3:58" ht="15" customHeight="1">
      <c r="C49" s="310"/>
      <c r="D49" s="311"/>
      <c r="E49" s="312"/>
      <c r="F49" s="313"/>
      <c r="G49" s="314"/>
      <c r="H49" s="314"/>
      <c r="I49" s="314"/>
      <c r="J49" s="314"/>
      <c r="K49" s="314"/>
      <c r="L49" s="314"/>
      <c r="M49" s="314"/>
      <c r="N49" s="314"/>
      <c r="O49" s="314"/>
      <c r="P49" s="315"/>
      <c r="Q49" s="316"/>
      <c r="R49" s="317"/>
      <c r="S49" s="318"/>
      <c r="T49" s="319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1"/>
      <c r="AJ49" s="316"/>
      <c r="AK49" s="317"/>
      <c r="AL49" s="317"/>
      <c r="AM49" s="317"/>
      <c r="AN49" s="317"/>
      <c r="AO49" s="317"/>
      <c r="AP49" s="317"/>
      <c r="AQ49" s="317"/>
      <c r="AR49" s="317"/>
      <c r="AS49" s="317"/>
      <c r="AT49" s="317"/>
      <c r="AU49" s="317"/>
      <c r="AV49" s="317"/>
      <c r="AW49" s="317"/>
      <c r="AX49" s="317"/>
      <c r="AY49" s="318"/>
      <c r="AZ49" s="316"/>
      <c r="BA49" s="317"/>
      <c r="BB49" s="317"/>
      <c r="BC49" s="317"/>
      <c r="BD49" s="317"/>
      <c r="BE49" s="317"/>
      <c r="BF49" s="322"/>
    </row>
    <row r="50" spans="3:58" ht="15" customHeight="1">
      <c r="C50" s="284" t="str">
        <f>IF(入力!B41="","",入力!B41)</f>
        <v/>
      </c>
      <c r="D50" s="285"/>
      <c r="E50" s="286"/>
      <c r="F50" s="290" t="str">
        <f>IF(入力!C42="","",入力!C41&amp;"　"&amp;入力!E41&amp;"
"&amp;入力!C42&amp;"　"&amp;入力!E42)</f>
        <v/>
      </c>
      <c r="G50" s="291"/>
      <c r="H50" s="291"/>
      <c r="I50" s="291"/>
      <c r="J50" s="291"/>
      <c r="K50" s="291"/>
      <c r="L50" s="291"/>
      <c r="M50" s="291"/>
      <c r="N50" s="291"/>
      <c r="O50" s="291"/>
      <c r="P50" s="292"/>
      <c r="Q50" s="296" t="str">
        <f>IF(入力!G41="","",入力!G41)</f>
        <v/>
      </c>
      <c r="R50" s="297"/>
      <c r="S50" s="298"/>
      <c r="T50" s="302" t="str">
        <f>IF(入力!I41="","",入力!I41)</f>
        <v/>
      </c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304"/>
      <c r="AJ50" s="296" t="str">
        <f>IF(入力!M41="","",入力!M41)</f>
        <v/>
      </c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8"/>
      <c r="AZ50" s="296" t="str">
        <f>IF(入力!P41="","",入力!P41)</f>
        <v/>
      </c>
      <c r="BA50" s="297"/>
      <c r="BB50" s="297"/>
      <c r="BC50" s="297"/>
      <c r="BD50" s="297"/>
      <c r="BE50" s="297"/>
      <c r="BF50" s="308"/>
    </row>
    <row r="51" spans="3:58" ht="15" customHeight="1">
      <c r="C51" s="310"/>
      <c r="D51" s="311"/>
      <c r="E51" s="312"/>
      <c r="F51" s="313"/>
      <c r="G51" s="314"/>
      <c r="H51" s="314"/>
      <c r="I51" s="314"/>
      <c r="J51" s="314"/>
      <c r="K51" s="314"/>
      <c r="L51" s="314"/>
      <c r="M51" s="314"/>
      <c r="N51" s="314"/>
      <c r="O51" s="314"/>
      <c r="P51" s="315"/>
      <c r="Q51" s="316"/>
      <c r="R51" s="317"/>
      <c r="S51" s="318"/>
      <c r="T51" s="319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1"/>
      <c r="AJ51" s="316"/>
      <c r="AK51" s="317"/>
      <c r="AL51" s="317"/>
      <c r="AM51" s="317"/>
      <c r="AN51" s="317"/>
      <c r="AO51" s="317"/>
      <c r="AP51" s="317"/>
      <c r="AQ51" s="317"/>
      <c r="AR51" s="317"/>
      <c r="AS51" s="317"/>
      <c r="AT51" s="317"/>
      <c r="AU51" s="317"/>
      <c r="AV51" s="317"/>
      <c r="AW51" s="317"/>
      <c r="AX51" s="317"/>
      <c r="AY51" s="318"/>
      <c r="AZ51" s="316"/>
      <c r="BA51" s="317"/>
      <c r="BB51" s="317"/>
      <c r="BC51" s="317"/>
      <c r="BD51" s="317"/>
      <c r="BE51" s="317"/>
      <c r="BF51" s="322"/>
    </row>
    <row r="52" spans="3:58" ht="15" customHeight="1">
      <c r="C52" s="284" t="str">
        <f>IF(入力!B43="","",入力!B43)</f>
        <v/>
      </c>
      <c r="D52" s="285"/>
      <c r="E52" s="286"/>
      <c r="F52" s="290" t="str">
        <f>IF(入力!C44="","",入力!C43&amp;"　"&amp;入力!E43&amp;"
"&amp;入力!C44&amp;"　"&amp;入力!E44)</f>
        <v/>
      </c>
      <c r="G52" s="291"/>
      <c r="H52" s="291"/>
      <c r="I52" s="291"/>
      <c r="J52" s="291"/>
      <c r="K52" s="291"/>
      <c r="L52" s="291"/>
      <c r="M52" s="291"/>
      <c r="N52" s="291"/>
      <c r="O52" s="291"/>
      <c r="P52" s="292"/>
      <c r="Q52" s="296" t="str">
        <f>IF(入力!G43="","",入力!G43)</f>
        <v/>
      </c>
      <c r="R52" s="297"/>
      <c r="S52" s="298"/>
      <c r="T52" s="302" t="str">
        <f>IF(入力!I43="","",入力!I43)</f>
        <v/>
      </c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4"/>
      <c r="AJ52" s="296" t="str">
        <f>IF(入力!M43="","",入力!M43)</f>
        <v/>
      </c>
      <c r="AK52" s="297"/>
      <c r="AL52" s="297"/>
      <c r="AM52" s="297"/>
      <c r="AN52" s="297"/>
      <c r="AO52" s="297"/>
      <c r="AP52" s="297"/>
      <c r="AQ52" s="297"/>
      <c r="AR52" s="297"/>
      <c r="AS52" s="297"/>
      <c r="AT52" s="297"/>
      <c r="AU52" s="297"/>
      <c r="AV52" s="297"/>
      <c r="AW52" s="297"/>
      <c r="AX52" s="297"/>
      <c r="AY52" s="298"/>
      <c r="AZ52" s="296" t="str">
        <f>IF(入力!P43="","",入力!P43)</f>
        <v/>
      </c>
      <c r="BA52" s="297"/>
      <c r="BB52" s="297"/>
      <c r="BC52" s="297"/>
      <c r="BD52" s="297"/>
      <c r="BE52" s="297"/>
      <c r="BF52" s="308"/>
    </row>
    <row r="53" spans="3:58" ht="15" customHeight="1">
      <c r="C53" s="310"/>
      <c r="D53" s="311"/>
      <c r="E53" s="312"/>
      <c r="F53" s="313"/>
      <c r="G53" s="314"/>
      <c r="H53" s="314"/>
      <c r="I53" s="314"/>
      <c r="J53" s="314"/>
      <c r="K53" s="314"/>
      <c r="L53" s="314"/>
      <c r="M53" s="314"/>
      <c r="N53" s="314"/>
      <c r="O53" s="314"/>
      <c r="P53" s="315"/>
      <c r="Q53" s="316"/>
      <c r="R53" s="317"/>
      <c r="S53" s="318"/>
      <c r="T53" s="319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1"/>
      <c r="AJ53" s="316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317"/>
      <c r="AV53" s="317"/>
      <c r="AW53" s="317"/>
      <c r="AX53" s="317"/>
      <c r="AY53" s="318"/>
      <c r="AZ53" s="316"/>
      <c r="BA53" s="317"/>
      <c r="BB53" s="317"/>
      <c r="BC53" s="317"/>
      <c r="BD53" s="317"/>
      <c r="BE53" s="317"/>
      <c r="BF53" s="322"/>
    </row>
    <row r="54" spans="3:58" ht="15" customHeight="1">
      <c r="C54" s="284" t="str">
        <f>IF(入力!B45="","",入力!B45)</f>
        <v/>
      </c>
      <c r="D54" s="285"/>
      <c r="E54" s="286"/>
      <c r="F54" s="290" t="str">
        <f>IF(入力!C46="","",入力!C45&amp;"　"&amp;入力!E45&amp;"
"&amp;入力!C46&amp;"　"&amp;入力!E46)</f>
        <v/>
      </c>
      <c r="G54" s="291"/>
      <c r="H54" s="291"/>
      <c r="I54" s="291"/>
      <c r="J54" s="291"/>
      <c r="K54" s="291"/>
      <c r="L54" s="291"/>
      <c r="M54" s="291"/>
      <c r="N54" s="291"/>
      <c r="O54" s="291"/>
      <c r="P54" s="292"/>
      <c r="Q54" s="296" t="str">
        <f>IF(入力!G45="","",入力!G45)</f>
        <v/>
      </c>
      <c r="R54" s="297"/>
      <c r="S54" s="298"/>
      <c r="T54" s="302" t="str">
        <f>IF(入力!I45="","",入力!I45)</f>
        <v/>
      </c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4"/>
      <c r="AJ54" s="296" t="str">
        <f>IF(入力!M45="","",入力!M45)</f>
        <v/>
      </c>
      <c r="AK54" s="297"/>
      <c r="AL54" s="297"/>
      <c r="AM54" s="297"/>
      <c r="AN54" s="297"/>
      <c r="AO54" s="297"/>
      <c r="AP54" s="297"/>
      <c r="AQ54" s="297"/>
      <c r="AR54" s="297"/>
      <c r="AS54" s="297"/>
      <c r="AT54" s="297"/>
      <c r="AU54" s="297"/>
      <c r="AV54" s="297"/>
      <c r="AW54" s="297"/>
      <c r="AX54" s="297"/>
      <c r="AY54" s="298"/>
      <c r="AZ54" s="296" t="str">
        <f>IF(入力!P45="","",入力!P45)</f>
        <v/>
      </c>
      <c r="BA54" s="297"/>
      <c r="BB54" s="297"/>
      <c r="BC54" s="297"/>
      <c r="BD54" s="297"/>
      <c r="BE54" s="297"/>
      <c r="BF54" s="308"/>
    </row>
    <row r="55" spans="3:58" ht="15" customHeight="1">
      <c r="C55" s="310"/>
      <c r="D55" s="311"/>
      <c r="E55" s="312"/>
      <c r="F55" s="313"/>
      <c r="G55" s="314"/>
      <c r="H55" s="314"/>
      <c r="I55" s="314"/>
      <c r="J55" s="314"/>
      <c r="K55" s="314"/>
      <c r="L55" s="314"/>
      <c r="M55" s="314"/>
      <c r="N55" s="314"/>
      <c r="O55" s="314"/>
      <c r="P55" s="315"/>
      <c r="Q55" s="316"/>
      <c r="R55" s="317"/>
      <c r="S55" s="318"/>
      <c r="T55" s="319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1"/>
      <c r="AJ55" s="316"/>
      <c r="AK55" s="317"/>
      <c r="AL55" s="317"/>
      <c r="AM55" s="317"/>
      <c r="AN55" s="317"/>
      <c r="AO55" s="317"/>
      <c r="AP55" s="317"/>
      <c r="AQ55" s="317"/>
      <c r="AR55" s="317"/>
      <c r="AS55" s="317"/>
      <c r="AT55" s="317"/>
      <c r="AU55" s="317"/>
      <c r="AV55" s="317"/>
      <c r="AW55" s="317"/>
      <c r="AX55" s="317"/>
      <c r="AY55" s="318"/>
      <c r="AZ55" s="316"/>
      <c r="BA55" s="317"/>
      <c r="BB55" s="317"/>
      <c r="BC55" s="317"/>
      <c r="BD55" s="317"/>
      <c r="BE55" s="317"/>
      <c r="BF55" s="322"/>
    </row>
    <row r="56" spans="3:58" ht="15" customHeight="1">
      <c r="C56" s="284" t="str">
        <f>IF(入力!B47="","",入力!B47)</f>
        <v/>
      </c>
      <c r="D56" s="285"/>
      <c r="E56" s="286"/>
      <c r="F56" s="290" t="str">
        <f>IF(入力!C48="","",入力!C47&amp;"　"&amp;入力!E47&amp;"
"&amp;入力!C48&amp;"　"&amp;入力!E48)</f>
        <v/>
      </c>
      <c r="G56" s="291"/>
      <c r="H56" s="291"/>
      <c r="I56" s="291"/>
      <c r="J56" s="291"/>
      <c r="K56" s="291"/>
      <c r="L56" s="291"/>
      <c r="M56" s="291"/>
      <c r="N56" s="291"/>
      <c r="O56" s="291"/>
      <c r="P56" s="292"/>
      <c r="Q56" s="296" t="str">
        <f>IF(入力!G47="","",入力!G47)</f>
        <v/>
      </c>
      <c r="R56" s="297"/>
      <c r="S56" s="298"/>
      <c r="T56" s="302" t="str">
        <f>IF(入力!I47="","",入力!I47)</f>
        <v/>
      </c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3"/>
      <c r="AH56" s="303"/>
      <c r="AI56" s="304"/>
      <c r="AJ56" s="296" t="str">
        <f>IF(入力!M47="","",入力!M47)</f>
        <v/>
      </c>
      <c r="AK56" s="297"/>
      <c r="AL56" s="297"/>
      <c r="AM56" s="297"/>
      <c r="AN56" s="297"/>
      <c r="AO56" s="297"/>
      <c r="AP56" s="297"/>
      <c r="AQ56" s="297"/>
      <c r="AR56" s="297"/>
      <c r="AS56" s="297"/>
      <c r="AT56" s="297"/>
      <c r="AU56" s="297"/>
      <c r="AV56" s="297"/>
      <c r="AW56" s="297"/>
      <c r="AX56" s="297"/>
      <c r="AY56" s="298"/>
      <c r="AZ56" s="296" t="str">
        <f>IF(入力!P47="","",入力!P47)</f>
        <v/>
      </c>
      <c r="BA56" s="297"/>
      <c r="BB56" s="297"/>
      <c r="BC56" s="297"/>
      <c r="BD56" s="297"/>
      <c r="BE56" s="297"/>
      <c r="BF56" s="308"/>
    </row>
    <row r="57" spans="3:58" ht="15" customHeight="1" thickBot="1">
      <c r="C57" s="287"/>
      <c r="D57" s="288"/>
      <c r="E57" s="289"/>
      <c r="F57" s="293"/>
      <c r="G57" s="294"/>
      <c r="H57" s="294"/>
      <c r="I57" s="294"/>
      <c r="J57" s="294"/>
      <c r="K57" s="294"/>
      <c r="L57" s="294"/>
      <c r="M57" s="294"/>
      <c r="N57" s="294"/>
      <c r="O57" s="294"/>
      <c r="P57" s="295"/>
      <c r="Q57" s="299"/>
      <c r="R57" s="300"/>
      <c r="S57" s="301"/>
      <c r="T57" s="305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  <c r="AG57" s="306"/>
      <c r="AH57" s="306"/>
      <c r="AI57" s="307"/>
      <c r="AJ57" s="299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300"/>
      <c r="AX57" s="300"/>
      <c r="AY57" s="301"/>
      <c r="AZ57" s="299"/>
      <c r="BA57" s="300"/>
      <c r="BB57" s="300"/>
      <c r="BC57" s="300"/>
      <c r="BD57" s="300"/>
      <c r="BE57" s="300"/>
      <c r="BF57" s="30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 t="s">
        <v>63</v>
      </c>
      <c r="BF63" s="32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4"/>
      <c r="AS64" s="324"/>
      <c r="AT64" s="324"/>
      <c r="AU64" s="324"/>
      <c r="AV64" s="324"/>
      <c r="AW64" s="324"/>
      <c r="AX64" s="324"/>
      <c r="AY64" s="324"/>
      <c r="AZ64" s="324"/>
      <c r="BA64" s="324"/>
      <c r="BB64" s="324"/>
      <c r="BC64" s="324"/>
      <c r="BD64" s="324"/>
      <c r="BE64" s="324"/>
      <c r="BF64" s="32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市川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431832045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田嶋　せつ子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507332711</v>
      </c>
      <c r="H7" s="274"/>
      <c r="I7" s="274"/>
      <c r="J7" s="274" t="str">
        <f>IF(入力!J7="","",入力!J7)</f>
        <v/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逸見　綾子</v>
      </c>
      <c r="D9" s="268"/>
      <c r="E9" s="268"/>
      <c r="F9" s="268"/>
      <c r="G9" s="274">
        <f>IF(入力!G9="","",入力!G9)</f>
        <v>507332750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>0217601</v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三浦　裕子</v>
      </c>
      <c r="D11" s="268"/>
      <c r="E11" s="268"/>
      <c r="F11" s="268"/>
      <c r="G11" s="274">
        <f>IF(入力!G11="","",入力!G11)</f>
        <v>507269666</v>
      </c>
      <c r="H11" s="274"/>
      <c r="I11" s="274"/>
      <c r="J11" s="274" t="str">
        <f>IF(入力!J11="","",入力!J11)</f>
        <v/>
      </c>
      <c r="K11" s="274"/>
      <c r="L11" s="274"/>
      <c r="M11" s="274">
        <f>IF(入力!M11="","",入力!M11)</f>
        <v>8850188511</v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/>
      </c>
      <c r="D13" s="268"/>
      <c r="E13" s="268"/>
      <c r="F13" s="268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6"/>
      <c r="B14" s="266"/>
      <c r="C14" s="271"/>
      <c r="D14" s="272"/>
      <c r="E14" s="272"/>
      <c r="F14" s="272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6" t="s">
        <v>5</v>
      </c>
      <c r="B15" s="266"/>
      <c r="C15" s="267" t="str">
        <f>IF(入力!C16="","",入力!C16&amp;"　"&amp;入力!E16)</f>
        <v>田嶋　せつ子</v>
      </c>
      <c r="D15" s="268"/>
      <c r="E15" s="268"/>
      <c r="F15" s="275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6"/>
      <c r="B16" s="266"/>
      <c r="C16" s="271"/>
      <c r="D16" s="272"/>
      <c r="E16" s="272"/>
      <c r="F16" s="276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6" t="s">
        <v>6</v>
      </c>
      <c r="B17" s="266"/>
      <c r="C17" s="277" t="str">
        <f>IF(入力!C17="","",入力!C17&amp;"　"&amp;入力!E17)</f>
        <v>市川市本塩5-3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047-358-0761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090－2541－0709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伊藤　珠希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鬼高小学校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510200625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清水　さお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大和田小学校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510200634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4</v>
      </c>
      <c r="C29" s="267" t="str">
        <f>IF(入力!C30="","",入力!C30&amp;"　"&amp;入力!E30)</f>
        <v>岩倉　聖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信篤小学校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511392218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5</v>
      </c>
      <c r="C31" s="267" t="str">
        <f>IF(入力!C32="","",入力!C32&amp;"　"&amp;入力!E32)</f>
        <v>横関　華南</v>
      </c>
      <c r="D31" s="268"/>
      <c r="E31" s="268"/>
      <c r="F31" s="268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塩焼小学校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512164798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6</v>
      </c>
      <c r="C33" s="267" t="str">
        <f>IF(入力!C34="","",入力!C34&amp;"　"&amp;入力!E34)</f>
        <v>田中　侑里</v>
      </c>
      <c r="D33" s="268"/>
      <c r="E33" s="268"/>
      <c r="F33" s="268"/>
      <c r="G33" s="266">
        <f>IF(入力!G33="","",入力!G33)</f>
        <v>4</v>
      </c>
      <c r="H33" s="266" t="str">
        <f>IF(入力!H33="","",入力!H33)</f>
        <v/>
      </c>
      <c r="I33" s="266" t="str">
        <f>IF(入力!I33="","",入力!I33)</f>
        <v>信篤小学校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513166669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9</v>
      </c>
      <c r="C35" s="267" t="str">
        <f>IF(入力!C36="","",入力!C36&amp;"　"&amp;入力!E36)</f>
        <v>橋本　唯愛</v>
      </c>
      <c r="D35" s="268"/>
      <c r="E35" s="268"/>
      <c r="F35" s="268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中国分小学校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513166692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8</v>
      </c>
      <c r="C37" s="267" t="str">
        <f>IF(入力!C38="","",入力!C38&amp;"　"&amp;入力!E38)</f>
        <v>山口　璃子</v>
      </c>
      <c r="D37" s="268"/>
      <c r="E37" s="268"/>
      <c r="F37" s="268"/>
      <c r="G37" s="266">
        <f>IF(入力!G37="","",入力!G37)</f>
        <v>3</v>
      </c>
      <c r="H37" s="266" t="str">
        <f>IF(入力!H37="","",入力!H37)</f>
        <v/>
      </c>
      <c r="I37" s="266" t="str">
        <f>IF(入力!I37="","",入力!I37)</f>
        <v>富美浜小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515878714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7</v>
      </c>
      <c r="C39" s="267" t="str">
        <f>IF(入力!C40="","",入力!C40&amp;"　"&amp;入力!E40)</f>
        <v>岩倉　陽</v>
      </c>
      <c r="D39" s="268"/>
      <c r="E39" s="268"/>
      <c r="F39" s="268"/>
      <c r="G39" s="266">
        <f>IF(入力!G39="","",入力!G39)</f>
        <v>2</v>
      </c>
      <c r="H39" s="266" t="str">
        <f>IF(入力!H39="","",入力!H39)</f>
        <v/>
      </c>
      <c r="I39" s="266" t="str">
        <f>IF(入力!I39="","",入力!I39)</f>
        <v>信篤小学校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514721285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市川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431832045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田嶋　せつ子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507332711</v>
      </c>
      <c r="H7" s="274"/>
      <c r="I7" s="274"/>
      <c r="J7" s="274" t="str">
        <f>IF(入力!J7="","",入力!J7)</f>
        <v/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逸見　綾子</v>
      </c>
      <c r="D9" s="268"/>
      <c r="E9" s="268"/>
      <c r="F9" s="268"/>
      <c r="G9" s="274">
        <f>IF(入力!G9="","",入力!G9)</f>
        <v>507332750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>0217601</v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三浦　裕子</v>
      </c>
      <c r="D11" s="268"/>
      <c r="E11" s="268"/>
      <c r="F11" s="268"/>
      <c r="G11" s="274">
        <f>IF(入力!G11="","",入力!G11)</f>
        <v>507269666</v>
      </c>
      <c r="H11" s="274"/>
      <c r="I11" s="274"/>
      <c r="J11" s="274" t="str">
        <f>IF(入力!J11="","",入力!J11)</f>
        <v/>
      </c>
      <c r="K11" s="274"/>
      <c r="L11" s="274"/>
      <c r="M11" s="274">
        <f>IF(入力!M11="","",入力!M11)</f>
        <v>8850188511</v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/>
      </c>
      <c r="D13" s="268"/>
      <c r="E13" s="268"/>
      <c r="F13" s="268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6"/>
      <c r="B14" s="266"/>
      <c r="C14" s="271"/>
      <c r="D14" s="272"/>
      <c r="E14" s="272"/>
      <c r="F14" s="272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6" t="s">
        <v>5</v>
      </c>
      <c r="B15" s="266"/>
      <c r="C15" s="267" t="str">
        <f>IF(入力!C16="","",入力!C16&amp;"　"&amp;入力!E16)</f>
        <v>田嶋　せつ子</v>
      </c>
      <c r="D15" s="268"/>
      <c r="E15" s="268"/>
      <c r="F15" s="275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6"/>
      <c r="B16" s="266"/>
      <c r="C16" s="271"/>
      <c r="D16" s="272"/>
      <c r="E16" s="272"/>
      <c r="F16" s="276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6" t="s">
        <v>6</v>
      </c>
      <c r="B17" s="266"/>
      <c r="C17" s="277" t="str">
        <f>IF(入力!C17="","",入力!C17&amp;"　"&amp;入力!E17)</f>
        <v>市川市本塩5-3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047-358-0761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090－2541－0709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伊藤　珠希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鬼高小学校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510200625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清水　さお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大和田小学校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510200634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4</v>
      </c>
      <c r="C29" s="267" t="str">
        <f>IF(入力!C30="","",入力!C30&amp;"　"&amp;入力!E30)</f>
        <v>岩倉　聖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信篤小学校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511392218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5</v>
      </c>
      <c r="C31" s="267" t="str">
        <f>IF(入力!C32="","",入力!C32&amp;"　"&amp;入力!E32)</f>
        <v>横関　華南</v>
      </c>
      <c r="D31" s="268"/>
      <c r="E31" s="268"/>
      <c r="F31" s="268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塩焼小学校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512164798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6</v>
      </c>
      <c r="C33" s="267" t="str">
        <f>IF(入力!C34="","",入力!C34&amp;"　"&amp;入力!E34)</f>
        <v>田中　侑里</v>
      </c>
      <c r="D33" s="268"/>
      <c r="E33" s="268"/>
      <c r="F33" s="268"/>
      <c r="G33" s="266">
        <f>IF(入力!G33="","",入力!G33)</f>
        <v>4</v>
      </c>
      <c r="H33" s="266" t="str">
        <f>IF(入力!H33="","",入力!H33)</f>
        <v/>
      </c>
      <c r="I33" s="266" t="str">
        <f>IF(入力!I33="","",入力!I33)</f>
        <v>信篤小学校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513166669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9</v>
      </c>
      <c r="C35" s="267" t="str">
        <f>IF(入力!C36="","",入力!C36&amp;"　"&amp;入力!E36)</f>
        <v>橋本　唯愛</v>
      </c>
      <c r="D35" s="268"/>
      <c r="E35" s="268"/>
      <c r="F35" s="268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中国分小学校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513166692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8</v>
      </c>
      <c r="C37" s="267" t="str">
        <f>IF(入力!C38="","",入力!C38&amp;"　"&amp;入力!E38)</f>
        <v>山口　璃子</v>
      </c>
      <c r="D37" s="268"/>
      <c r="E37" s="268"/>
      <c r="F37" s="268"/>
      <c r="G37" s="266">
        <f>IF(入力!G37="","",入力!G37)</f>
        <v>3</v>
      </c>
      <c r="H37" s="266" t="str">
        <f>IF(入力!H37="","",入力!H37)</f>
        <v/>
      </c>
      <c r="I37" s="266" t="str">
        <f>IF(入力!I37="","",入力!I37)</f>
        <v>富美浜小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515878714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7</v>
      </c>
      <c r="C39" s="267" t="str">
        <f>IF(入力!C40="","",入力!C40&amp;"　"&amp;入力!E40)</f>
        <v>岩倉　陽</v>
      </c>
      <c r="D39" s="268"/>
      <c r="E39" s="268"/>
      <c r="F39" s="268"/>
      <c r="G39" s="266">
        <f>IF(入力!G39="","",入力!G39)</f>
        <v>2</v>
      </c>
      <c r="H39" s="266" t="str">
        <f>IF(入力!H39="","",入力!H39)</f>
        <v/>
      </c>
      <c r="I39" s="266" t="str">
        <f>IF(入力!I39="","",入力!I39)</f>
        <v>信篤小学校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514721285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10</v>
      </c>
      <c r="J5" s="446" t="str">
        <f>IF(入力!A55="","",入力!A55)</f>
        <v>自分達1人1人が今出来る事は何だろう?
監督のこの問いかけに1人1人が考え頑張ってつかみとった県大会出場です。
アクシデントもはねのけて、目の前の1点のために全力で戦います。
目標は体育館の中で1番元気なチームです。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21020</v>
      </c>
      <c r="B7" s="33" t="str">
        <f>IF(入力!C3="","",入力!C3)</f>
        <v>市川</v>
      </c>
      <c r="C7" s="33" t="str">
        <f>IF(入力!C2="","",入力!C2)</f>
        <v>イチカワ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東京メトロ東西線</v>
      </c>
      <c r="S7" s="33" t="str">
        <f>IF(入力!AE5="","",入力!AE5)</f>
        <v>妙典</v>
      </c>
      <c r="T7" s="33"/>
      <c r="U7" s="33">
        <f>IF(入力!C4="","",入力!C4)</f>
        <v>431832045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田嶋</v>
      </c>
      <c r="D16" s="33" t="str">
        <f>IF(入力!E8="","",入力!E8)</f>
        <v>せつ子</v>
      </c>
      <c r="E16" s="33" t="str">
        <f>IF(入力!C7="","",入力!C7)</f>
        <v>タジマ</v>
      </c>
      <c r="F16" s="33" t="str">
        <f>IF(入力!E7="","",入力!E7)</f>
        <v>セツコ</v>
      </c>
      <c r="G16" s="33">
        <f>IF(入力!G7="","",入力!G7)</f>
        <v>507332711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73</v>
      </c>
      <c r="M16" s="33"/>
      <c r="N16" s="33"/>
      <c r="O16" s="33"/>
      <c r="P16" s="33"/>
      <c r="Q16" s="33"/>
      <c r="R16" s="33" t="str">
        <f>IF(入力!R7="","",入力!R7)</f>
        <v>272</v>
      </c>
      <c r="S16" s="33" t="str">
        <f>IF(入力!W7="","",入力!W7)</f>
        <v>0104</v>
      </c>
      <c r="T16" s="33" t="str">
        <f>IF(入力!P8="","",入力!P8)</f>
        <v>市川市本塩5-3</v>
      </c>
      <c r="U16" s="33" t="str">
        <f>IF(入力!AL7="","",入力!AL7)</f>
        <v>047</v>
      </c>
      <c r="V16" s="33" t="str">
        <f>IF(入力!AK8="","",入力!AK8)</f>
        <v>358</v>
      </c>
      <c r="W16" s="33" t="str">
        <f>IF(入力!AP8="","",入力!AP8)</f>
        <v>0761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逸見</v>
      </c>
      <c r="D17" s="33" t="str">
        <f>IF(入力!E10="","",入力!E10)</f>
        <v>綾子</v>
      </c>
      <c r="E17" s="33" t="str">
        <f>IF(入力!C9="","",入力!C9)</f>
        <v>ヘンミ</v>
      </c>
      <c r="F17" s="33" t="str">
        <f>IF(入力!E9="","",入力!E9)</f>
        <v>アヤコ</v>
      </c>
      <c r="G17" s="33">
        <f>IF(入力!G9="","",入力!G9)</f>
        <v>507332750</v>
      </c>
      <c r="H17" s="33" t="str">
        <f>IF(入力!J9="","",入力!J9)</f>
        <v/>
      </c>
      <c r="I17" s="33" t="str">
        <f>IF(入力!M9="","",入力!M9)</f>
        <v>0217601</v>
      </c>
      <c r="J17" s="33"/>
      <c r="K17" s="33"/>
      <c r="L17" s="33">
        <f>IF(入力!AT9="","",入力!AT9)</f>
        <v>53</v>
      </c>
      <c r="M17" s="33"/>
      <c r="N17" s="33"/>
      <c r="O17" s="33"/>
      <c r="P17" s="33"/>
      <c r="Q17" s="33"/>
      <c r="R17" s="33" t="str">
        <f>IF(入力!R9="","",入力!R9)</f>
        <v>272</v>
      </c>
      <c r="S17" s="33" t="str">
        <f>IF(入力!W9="","",入力!W9)</f>
        <v>0114</v>
      </c>
      <c r="T17" s="33" t="str">
        <f>IF(入力!P10="","",入力!P10)</f>
        <v>市川市塩焼2-2-1-225</v>
      </c>
      <c r="U17" s="33" t="str">
        <f>IF(入力!AL9="","",入力!AL9)</f>
        <v>047</v>
      </c>
      <c r="V17" s="33" t="str">
        <f>IF(入力!AK10="","",入力!AK10)</f>
        <v>356</v>
      </c>
      <c r="W17" s="33" t="str">
        <f>IF(入力!AP10="","",入力!AP10)</f>
        <v>1731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三浦</v>
      </c>
      <c r="D20" s="33" t="str">
        <f>IF(入力!E12="","",入力!E12)</f>
        <v>裕子</v>
      </c>
      <c r="E20" s="33" t="str">
        <f>IF(入力!C11="","",入力!C11)</f>
        <v>ミウラ</v>
      </c>
      <c r="F20" s="33" t="str">
        <f>IF(入力!E11="","",入力!E11)</f>
        <v>ユウコ</v>
      </c>
      <c r="G20" s="33">
        <f>IF(入力!G11="","",入力!G11)</f>
        <v>507269666</v>
      </c>
      <c r="H20" s="33" t="str">
        <f>IF(入力!J11="","",入力!J11)</f>
        <v/>
      </c>
      <c r="I20" s="33">
        <f>IF(入力!M11="","",入力!M11)</f>
        <v>8850188511</v>
      </c>
      <c r="J20" s="33"/>
      <c r="K20" s="33"/>
      <c r="L20" s="33">
        <f>IF(入力!AT11="","",入力!AT11)</f>
        <v>56</v>
      </c>
      <c r="M20" s="33"/>
      <c r="N20" s="33"/>
      <c r="O20" s="33"/>
      <c r="P20" s="33"/>
      <c r="Q20" s="33"/>
      <c r="R20" s="33" t="str">
        <f>IF(入力!R11="","",入力!R11)</f>
        <v>272</v>
      </c>
      <c r="S20" s="33" t="str">
        <f>IF(入力!W11="","",入力!W11)</f>
        <v>0014</v>
      </c>
      <c r="T20" s="33" t="str">
        <f>IF(入力!P12="","",入力!P12)</f>
        <v>市川市田尻1-7-2-615</v>
      </c>
      <c r="U20" s="33" t="str">
        <f>IF(入力!AL11="","",入力!AL11)</f>
        <v>047</v>
      </c>
      <c r="V20" s="33" t="str">
        <f>IF(入力!AK12="","",入力!AK12)</f>
        <v>379</v>
      </c>
      <c r="W20" s="33" t="str">
        <f>IF(入力!AP12="","",入力!AP12)</f>
        <v>4130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田嶋</v>
      </c>
      <c r="D22" s="33" t="str">
        <f>IF(入力!E16="","",入力!E16)</f>
        <v>せつ子</v>
      </c>
      <c r="E22" s="33" t="str">
        <f>IF(入力!C15="","",入力!C15)</f>
        <v>タジマ</v>
      </c>
      <c r="F22" s="33" t="str">
        <f>IF(入力!E15="","",入力!E15)</f>
        <v>セツコ</v>
      </c>
      <c r="G22" s="33"/>
      <c r="H22" s="33"/>
      <c r="I22" s="33"/>
      <c r="J22" s="33"/>
      <c r="K22" s="33"/>
      <c r="L22" s="33">
        <f>IF(入力!AT15="","",入力!AT15)</f>
        <v>73</v>
      </c>
      <c r="M22" s="33"/>
      <c r="N22" s="33" t="str">
        <f>IF(入力!C21="","",入力!C21)</f>
        <v>090</v>
      </c>
      <c r="O22" s="33">
        <f>IF(入力!E21="","",入力!E21)</f>
        <v>2541</v>
      </c>
      <c r="P22" s="33" t="str">
        <f>IF(入力!G21="","",入力!G21)</f>
        <v>0709</v>
      </c>
      <c r="Q22" s="33"/>
      <c r="R22" s="33" t="str">
        <f>IF(入力!R15="","",入力!R15)</f>
        <v>272</v>
      </c>
      <c r="S22" s="33" t="str">
        <f>IF(入力!W15="","",入力!W15)</f>
        <v>0104</v>
      </c>
      <c r="T22" s="33" t="str">
        <f>IF(入力!P16="","",入力!P16)</f>
        <v>市川市本塩5-3</v>
      </c>
      <c r="U22" s="33" t="str">
        <f>IF(入力!AL15="","",入力!AL15)</f>
        <v>047</v>
      </c>
      <c r="V22" s="33" t="str">
        <f>IF(入力!AK16="","",入力!AK16)</f>
        <v>358</v>
      </c>
      <c r="W22" s="33" t="str">
        <f>IF(入力!AP16="","",入力!AP16)</f>
        <v>0761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伊藤</v>
      </c>
      <c r="D24" s="75" t="str">
        <f>VLOOKUP($B$51,$A$53:$F$352,4)</f>
        <v>珠希</v>
      </c>
      <c r="E24" s="75" t="str">
        <f>VLOOKUP($B$51,$A$53:$F$352,5)</f>
        <v>イトウ</v>
      </c>
      <c r="F24" s="75" t="str">
        <f>VLOOKUP($B$51,$A$53:$F$352,6)</f>
        <v>タマキ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伊藤</v>
      </c>
      <c r="D53" s="33" t="str">
        <f>IF(入力!E26="","",入力!E26)</f>
        <v>珠希</v>
      </c>
      <c r="E53" s="33" t="str">
        <f>IF(入力!C25="","",入力!C25)</f>
        <v>イトウ</v>
      </c>
      <c r="F53" s="33" t="str">
        <f>IF(入力!E25="","",入力!E25)</f>
        <v>タマキ</v>
      </c>
      <c r="G53" s="33">
        <f>IF(入力!M25="","",入力!M25)</f>
        <v>510200625</v>
      </c>
      <c r="H53" s="33" t="str">
        <f>IF(入力!I25="","",入力!I25)</f>
        <v>鬼高小学校</v>
      </c>
      <c r="I53" s="33">
        <f>IF(入力!G25="","",入力!G25)</f>
        <v>6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清水</v>
      </c>
      <c r="D54" s="33" t="str">
        <f>IF(入力!E28="","",入力!E28)</f>
        <v>さお</v>
      </c>
      <c r="E54" s="33" t="str">
        <f>IF(入力!C27="","",入力!C27)</f>
        <v>シミズ</v>
      </c>
      <c r="F54" s="33" t="str">
        <f>IF(入力!E27="","",入力!E27)</f>
        <v>サオ</v>
      </c>
      <c r="G54" s="33">
        <f>IF(入力!M27="","",入力!M27)</f>
        <v>510200634</v>
      </c>
      <c r="H54" s="33" t="str">
        <f>IF(入力!I27="","",入力!I27)</f>
        <v>大和田小学校</v>
      </c>
      <c r="I54" s="33">
        <f>IF(入力!G27="","",入力!G27)</f>
        <v>6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4</v>
      </c>
      <c r="C55" s="33" t="str">
        <f>IF(入力!C30="","",入力!C30)</f>
        <v>岩倉</v>
      </c>
      <c r="D55" s="33" t="str">
        <f>IF(入力!E30="","",入力!E30)</f>
        <v>聖</v>
      </c>
      <c r="E55" s="33" t="str">
        <f>IF(入力!C29="","",入力!C29)</f>
        <v>イワクラ</v>
      </c>
      <c r="F55" s="33" t="str">
        <f>IF(入力!E29="","",入力!E29)</f>
        <v>マリア</v>
      </c>
      <c r="G55" s="33">
        <f>IF(入力!M29="","",入力!M29)</f>
        <v>511392218</v>
      </c>
      <c r="H55" s="33" t="str">
        <f>IF(入力!I29="","",入力!I29)</f>
        <v>信篤小学校</v>
      </c>
      <c r="I55" s="33">
        <f>IF(入力!G29="","",入力!G29)</f>
        <v>6</v>
      </c>
      <c r="J55" s="33">
        <f>IF(入力!P29="","",入力!P29)</f>
        <v>156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5</v>
      </c>
      <c r="C56" s="33" t="str">
        <f>IF(入力!C32="","",入力!C32)</f>
        <v>横関</v>
      </c>
      <c r="D56" s="33" t="str">
        <f>IF(入力!E32="","",入力!E32)</f>
        <v>華南</v>
      </c>
      <c r="E56" s="33" t="str">
        <f>IF(入力!C31="","",入力!C31)</f>
        <v>ヨコゼキ</v>
      </c>
      <c r="F56" s="33" t="str">
        <f>IF(入力!E31="","",入力!E31)</f>
        <v>カナン</v>
      </c>
      <c r="G56" s="33">
        <f>IF(入力!M31="","",入力!M31)</f>
        <v>512164798</v>
      </c>
      <c r="H56" s="33" t="str">
        <f>IF(入力!I31="","",入力!I31)</f>
        <v>塩焼小学校</v>
      </c>
      <c r="I56" s="33">
        <f>IF(入力!G31="","",入力!G31)</f>
        <v>5</v>
      </c>
      <c r="J56" s="33">
        <f>IF(入力!P31="","",入力!P31)</f>
        <v>144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6</v>
      </c>
      <c r="C57" s="33" t="str">
        <f>IF(入力!C34="","",入力!C34)</f>
        <v>田中</v>
      </c>
      <c r="D57" s="33" t="str">
        <f>IF(入力!E34="","",入力!E34)</f>
        <v>侑里</v>
      </c>
      <c r="E57" s="33" t="str">
        <f>IF(入力!C33="","",入力!C33)</f>
        <v>タナカ</v>
      </c>
      <c r="F57" s="33" t="str">
        <f>IF(入力!E33="","",入力!E33)</f>
        <v>ユリ</v>
      </c>
      <c r="G57" s="33">
        <f>IF(入力!M33="","",入力!M33)</f>
        <v>513166669</v>
      </c>
      <c r="H57" s="33" t="str">
        <f>IF(入力!I33="","",入力!I33)</f>
        <v>信篤小学校</v>
      </c>
      <c r="I57" s="33">
        <f>IF(入力!G33="","",入力!G33)</f>
        <v>4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9</v>
      </c>
      <c r="C58" s="33" t="str">
        <f>IF(入力!C36="","",入力!C36)</f>
        <v>橋本</v>
      </c>
      <c r="D58" s="33" t="str">
        <f>IF(入力!E36="","",入力!E36)</f>
        <v>唯愛</v>
      </c>
      <c r="E58" s="33" t="str">
        <f>IF(入力!C35="","",入力!C35)</f>
        <v>ハシモト</v>
      </c>
      <c r="F58" s="33" t="str">
        <f>IF(入力!E35="","",入力!E35)</f>
        <v>ユメ</v>
      </c>
      <c r="G58" s="33">
        <f>IF(入力!M35="","",入力!M35)</f>
        <v>513166692</v>
      </c>
      <c r="H58" s="33" t="str">
        <f>IF(入力!I35="","",入力!I35)</f>
        <v>中国分小学校</v>
      </c>
      <c r="I58" s="33">
        <f>IF(入力!G35="","",入力!G35)</f>
        <v>4</v>
      </c>
      <c r="J58" s="33">
        <f>IF(入力!P35="","",入力!P35)</f>
        <v>139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8</v>
      </c>
      <c r="C59" s="33" t="str">
        <f>IF(入力!C38="","",入力!C38)</f>
        <v>山口</v>
      </c>
      <c r="D59" s="33" t="str">
        <f>IF(入力!E38="","",入力!E38)</f>
        <v>璃子</v>
      </c>
      <c r="E59" s="33" t="str">
        <f>IF(入力!C37="","",入力!C37)</f>
        <v>ヤマグチ</v>
      </c>
      <c r="F59" s="33" t="str">
        <f>IF(入力!E37="","",入力!E37)</f>
        <v>リコ</v>
      </c>
      <c r="G59" s="33">
        <f>IF(入力!M37="","",入力!M37)</f>
        <v>515878714</v>
      </c>
      <c r="H59" s="33" t="str">
        <f>IF(入力!I37="","",入力!I37)</f>
        <v>富美浜小</v>
      </c>
      <c r="I59" s="33">
        <f>IF(入力!G37="","",入力!G37)</f>
        <v>3</v>
      </c>
      <c r="J59" s="33">
        <f>IF(入力!P37="","",入力!P37)</f>
        <v>120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7</v>
      </c>
      <c r="C60" s="33" t="str">
        <f>IF(入力!C40="","",入力!C40)</f>
        <v>岩倉</v>
      </c>
      <c r="D60" s="33" t="str">
        <f>IF(入力!E40="","",入力!E40)</f>
        <v>陽</v>
      </c>
      <c r="E60" s="33" t="str">
        <f>IF(入力!C39="","",入力!C39)</f>
        <v>イワクラ</v>
      </c>
      <c r="F60" s="33" t="str">
        <f>IF(入力!E39="","",入力!E39)</f>
        <v>ヒナタ</v>
      </c>
      <c r="G60" s="33">
        <f>IF(入力!M39="","",入力!M39)</f>
        <v>514721285</v>
      </c>
      <c r="H60" s="33" t="str">
        <f>IF(入力!I39="","",入力!I39)</f>
        <v>信篤小学校</v>
      </c>
      <c r="I60" s="33">
        <f>IF(入力!G39="","",入力!G39)</f>
        <v>2</v>
      </c>
      <c r="J60" s="33">
        <f>IF(入力!P39="","",入力!P39)</f>
        <v>128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miyuki</cp:lastModifiedBy>
  <cp:lastPrinted>2017-05-11T21:51:35Z</cp:lastPrinted>
  <dcterms:created xsi:type="dcterms:W3CDTF">2014-04-05T09:56:00Z</dcterms:created>
  <dcterms:modified xsi:type="dcterms:W3CDTF">2017-05-16T11:09:09Z</dcterms:modified>
</cp:coreProperties>
</file>