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4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<sst xmlns="http://schemas.openxmlformats.org/spreadsheetml/2006/main" count="428" uniqueCount="282">
  <si>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</si>
  <si>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</si>
  <si>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</si>
  <si>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</si>
  <si>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</si>
  <si>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</si>
  <si>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</si>
  <si>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</si>
  <si>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</si>
  <si>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</si>
  <si>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</si>
  <si>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</si>
  <si>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</si>
  <si>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</si>
  <si>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</si>
  <si>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</si>
  <si>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</si>
  <si>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</si>
  <si>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</si>
  <si>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</si>
  <si>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</si>
  <si>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</si>
  <si>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</si>
  <si>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</si>
  <si>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</si>
  <si>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</si>
  <si>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</si>
  <si>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</si>
  <si>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</si>
  <si>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</si>
  <si>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</si>
  <si>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</si>
  <si>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</si>
  <si>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</si>
  <si>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</si>
  <si>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</si>
  <si>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</si>
  <si>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</si>
  <si>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</si>
  <si>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</si>
  <si>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</si>
  <si>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</si>
  <si>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</si>
  <si>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</si>
  <si>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</si>
  <si>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</si>
  <si>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</si>
  <si>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</si>
  <si>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</si>
  <si>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</si>
  <si>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</si>
  <si>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</si>
  <si>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</si>
  <si>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</si>
  <si>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</si>
  <si>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</si>
  <si>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</si>
  <si>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</si>
  <si>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</si>
  <si>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</si>
  <si>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</si>
  <si>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</si>
  <si>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</si>
  <si>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</si>
  <si>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</si>
  <si>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</si>
  <si>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</si>
  <si>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</si>
  <si>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</si>
  <si>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</si>
  <si>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</si>
  <si>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</si>
  <si>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</si>
  <si>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</si>
  <si>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</si>
  <si>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</si>
  <si>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</si>
  <si>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</si>
  <si>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</si>
  <si>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</si>
  <si>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</si>
  <si>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</si>
  <si>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</si>
  <si>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</si>
  <si>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</si>
  <si>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</si>
  <si>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</si>
  <si>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</si>
  <si>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</si>
  <si>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</si>
  <si>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</si>
  <si>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</si>
  <si>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</si>
  <si>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</si>
  <si>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</si>
  <si>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</si>
  <si>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</si>
  <si>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</si>
  <si>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</si>
  <si>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</si>
  <si>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</si>
  <si>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</si>
  <si>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</si>
  <si>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</si>
  <si>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</si>
  <si>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</si>
  <si>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</si>
  <si>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</si>
  <si>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</si>
  <si>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</si>
  <si>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</si>
  <si>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</si>
  <si>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</si>
  <si>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</si>
  <si>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</si>
  <si>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</si>
  <si>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</si>
  <si>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</si>
  <si>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</si>
  <si>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</si>
  <si>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</si>
  <si>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</si>
  <si>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</si>
  <si>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</si>
  <si>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</si>
  <si>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</si>
  <si>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</si>
  <si>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</si>
  <si>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</si>
  <si>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</si>
  <si>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</si>
  <si>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</si>
  <si>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</si>
  <si>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</si>
  <si>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</si>
  <si>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</si>
  <si>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</si>
  <si>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</si>
  <si>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</si>
  <si>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</si>
  <si>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</si>
  <si>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</si>
  <si>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</si>
  <si>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</si>
  <si>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</si>
  <si>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</si>
  <si>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</si>
  <si>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</si>
  <si>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</si>
  <si>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</si>
  <si>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</si>
  <si>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</si>
  <si>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</si>
  <si>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</si>
  <si>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</si>
  <si>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</si>
  <si>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</si>
  <si>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</si>
  <si>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</si>
  <si>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</si>
  <si>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</si>
  <si>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</si>
  <si>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</si>
  <si>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</si>
  <si>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</si>
  <si>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</si>
  <si>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</si>
  <si>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</si>
  <si>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</si>
  <si>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</si>
  <si>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</si>
  <si>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</si>
  <si>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</si>
  <si>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</si>
  <si>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</si>
  <si>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</si>
  <si>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</si>
  <si>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</si>
  <si>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</si>
  <si>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</si>
  <si>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</si>
  <si>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</si>
  <si>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</si>
  <si>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</si>
  <si>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</si>
  <si>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</si>
  <si>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</si>
  <si>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</si>
  <si>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</si>
  <si>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</si>
  <si>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</si>
  <si>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</si>
  <si>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</si>
  <si>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</si>
  <si>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</si>
  <si>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</si>
  <si>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</si>
  <si>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</si>
  <si>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</si>
  <si>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</si>
  <si>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</si>
  <si>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</si>
  <si>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クサカ</t>
    <phoneticPr fontId="2"/>
  </si>
  <si>
    <t>カズコ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</si>
  <si>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</si>
  <si>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</si>
  <si>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ナカムラ</t>
    <phoneticPr fontId="2"/>
  </si>
  <si>
    <t>仲村</t>
    <rPh sb="0" eb="2">
      <t>ナカムラ</t>
    </rPh>
    <phoneticPr fontId="2"/>
  </si>
  <si>
    <t>ナカムラ</t>
    <phoneticPr fontId="2"/>
  </si>
  <si>
    <t>ユウキ</t>
    <phoneticPr fontId="2"/>
  </si>
  <si>
    <t>優樹</t>
    <rPh sb="0" eb="1">
      <t>ユウ</t>
    </rPh>
    <rPh sb="1" eb="2">
      <t>キ</t>
    </rPh>
    <phoneticPr fontId="2"/>
  </si>
  <si>
    <t>マリコ</t>
    <phoneticPr fontId="2"/>
  </si>
  <si>
    <t>麻里子</t>
    <rPh sb="0" eb="3">
      <t>マリコ</t>
    </rPh>
    <phoneticPr fontId="2"/>
  </si>
  <si>
    <t>274</t>
    <phoneticPr fontId="2"/>
  </si>
  <si>
    <t>0073</t>
    <phoneticPr fontId="2"/>
  </si>
  <si>
    <t>千葉県船橋市田喜野井1-35-9</t>
    <rPh sb="0" eb="3">
      <t>チバケン</t>
    </rPh>
    <rPh sb="3" eb="6">
      <t>フナバシシ</t>
    </rPh>
    <rPh sb="6" eb="10">
      <t>タキノイ</t>
    </rPh>
    <phoneticPr fontId="2"/>
  </si>
  <si>
    <t>047</t>
    <phoneticPr fontId="2"/>
  </si>
  <si>
    <t>477</t>
    <phoneticPr fontId="2"/>
  </si>
  <si>
    <t>7289</t>
    <phoneticPr fontId="2"/>
  </si>
  <si>
    <t>0072</t>
    <phoneticPr fontId="2"/>
  </si>
  <si>
    <t>千葉県船橋市三山1-41-1-504</t>
    <rPh sb="0" eb="6">
      <t>チバケンフナバシシ</t>
    </rPh>
    <rPh sb="6" eb="8">
      <t>ミヤマ</t>
    </rPh>
    <phoneticPr fontId="2"/>
  </si>
  <si>
    <t>476</t>
    <phoneticPr fontId="2"/>
  </si>
  <si>
    <t>2752</t>
    <phoneticPr fontId="2"/>
  </si>
  <si>
    <t>2752</t>
    <phoneticPr fontId="2"/>
  </si>
  <si>
    <t>0073</t>
    <phoneticPr fontId="2"/>
  </si>
  <si>
    <t>7289</t>
    <phoneticPr fontId="2"/>
  </si>
  <si>
    <t>千葉県船橋市田喜野井1-35-9</t>
    <rPh sb="0" eb="10">
      <t>チバケンフナバシシタキノイ</t>
    </rPh>
    <phoneticPr fontId="2"/>
  </si>
  <si>
    <t>①</t>
    <phoneticPr fontId="2"/>
  </si>
  <si>
    <t>ハノカ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</si>
  <si>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</si>
  <si>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羽乃花</t>
    <rPh sb="0" eb="1">
      <t>ハネ</t>
    </rPh>
    <rPh sb="1" eb="2">
      <t>ノ</t>
    </rPh>
    <rPh sb="2" eb="3">
      <t>ハナ</t>
    </rPh>
    <phoneticPr fontId="2"/>
  </si>
  <si>
    <t>サトウ</t>
    <phoneticPr fontId="2"/>
  </si>
  <si>
    <t>佐藤</t>
    <rPh sb="0" eb="2">
      <t>サトウ</t>
    </rPh>
    <phoneticPr fontId="2"/>
  </si>
  <si>
    <t>ユイナ</t>
    <phoneticPr fontId="2"/>
  </si>
  <si>
    <t>唯奈</t>
    <rPh sb="0" eb="1">
      <t>ユイ</t>
    </rPh>
    <rPh sb="1" eb="2">
      <t>ナ</t>
    </rPh>
    <phoneticPr fontId="2"/>
  </si>
  <si>
    <t>船橋市立飯山満小学校</t>
    <rPh sb="0" eb="4">
      <t>フナバシシリツ</t>
    </rPh>
    <rPh sb="4" eb="10">
      <t>ハサマショウガッコウ</t>
    </rPh>
    <phoneticPr fontId="2"/>
  </si>
  <si>
    <t>セキ</t>
    <phoneticPr fontId="2"/>
  </si>
  <si>
    <t>関</t>
    <rPh sb="0" eb="1">
      <t>セキ</t>
    </rPh>
    <phoneticPr fontId="2"/>
  </si>
  <si>
    <t>ヒナタ</t>
    <phoneticPr fontId="2"/>
  </si>
  <si>
    <t>ひなた</t>
    <phoneticPr fontId="2"/>
  </si>
  <si>
    <t>イシグロ</t>
    <phoneticPr fontId="2"/>
  </si>
  <si>
    <t>ユウナ</t>
    <phoneticPr fontId="2"/>
  </si>
  <si>
    <t>石黒</t>
    <rPh sb="0" eb="2">
      <t>イシグロ</t>
    </rPh>
    <phoneticPr fontId="2"/>
  </si>
  <si>
    <t>悠愛</t>
    <rPh sb="0" eb="1">
      <t>ユウ</t>
    </rPh>
    <rPh sb="1" eb="2">
      <t>アイ</t>
    </rPh>
    <phoneticPr fontId="2"/>
  </si>
  <si>
    <t>玲奈</t>
    <rPh sb="0" eb="2">
      <t>レイナ</t>
    </rPh>
    <phoneticPr fontId="2"/>
  </si>
  <si>
    <t>レイナ</t>
    <phoneticPr fontId="2"/>
  </si>
  <si>
    <t>ホリ</t>
    <phoneticPr fontId="2"/>
  </si>
  <si>
    <t>堀</t>
    <rPh sb="0" eb="1">
      <t>ホリ</t>
    </rPh>
    <phoneticPr fontId="2"/>
  </si>
  <si>
    <t>カンナ</t>
    <phoneticPr fontId="2"/>
  </si>
  <si>
    <t>栞名</t>
    <rPh sb="0" eb="1">
      <t>シオリ</t>
    </rPh>
    <rPh sb="1" eb="2">
      <t>ナ</t>
    </rPh>
    <phoneticPr fontId="2"/>
  </si>
  <si>
    <t>船橋市立中野木小学校</t>
    <rPh sb="0" eb="4">
      <t>フナバシシリツ</t>
    </rPh>
    <rPh sb="4" eb="7">
      <t>ナカノキ</t>
    </rPh>
    <rPh sb="7" eb="10">
      <t>ショウガッコウ</t>
    </rPh>
    <phoneticPr fontId="2"/>
  </si>
  <si>
    <t>オガキ</t>
    <phoneticPr fontId="2"/>
  </si>
  <si>
    <t>尾垣</t>
    <rPh sb="0" eb="2">
      <t>オガキ</t>
    </rPh>
    <phoneticPr fontId="2"/>
  </si>
  <si>
    <t>ユウサ</t>
    <phoneticPr fontId="2"/>
  </si>
  <si>
    <t>優彩</t>
    <rPh sb="0" eb="1">
      <t>ユウ</t>
    </rPh>
    <rPh sb="1" eb="2">
      <t>サイ</t>
    </rPh>
    <phoneticPr fontId="2"/>
  </si>
  <si>
    <t>チバ</t>
    <phoneticPr fontId="2"/>
  </si>
  <si>
    <t>千葉</t>
    <rPh sb="0" eb="2">
      <t>チバ</t>
    </rPh>
    <phoneticPr fontId="2"/>
  </si>
  <si>
    <t>ヒナノ</t>
    <phoneticPr fontId="2"/>
  </si>
  <si>
    <t>日菜乃</t>
    <rPh sb="0" eb="2">
      <t>ヒナ</t>
    </rPh>
    <rPh sb="2" eb="3">
      <t>ノ</t>
    </rPh>
    <phoneticPr fontId="2"/>
  </si>
  <si>
    <t>習志野市立実花小学校</t>
    <rPh sb="0" eb="5">
      <t>ナラシノシリツ</t>
    </rPh>
    <rPh sb="5" eb="6">
      <t>ミ</t>
    </rPh>
    <rPh sb="6" eb="7">
      <t>ハナ</t>
    </rPh>
    <rPh sb="7" eb="10">
      <t>ショウガッコウ</t>
    </rPh>
    <phoneticPr fontId="2"/>
  </si>
  <si>
    <t>イシグロ</t>
    <phoneticPr fontId="2"/>
  </si>
  <si>
    <t>ユズキ</t>
    <phoneticPr fontId="2"/>
  </si>
  <si>
    <t>柚妃</t>
    <rPh sb="0" eb="1">
      <t>ユズ</t>
    </rPh>
    <rPh sb="1" eb="2">
      <t>ヒ</t>
    </rPh>
    <phoneticPr fontId="2"/>
  </si>
  <si>
    <t>ヤマグチ</t>
    <phoneticPr fontId="2"/>
  </si>
  <si>
    <t>山口</t>
    <rPh sb="0" eb="2">
      <t>ヤマグチ</t>
    </rPh>
    <phoneticPr fontId="2"/>
  </si>
  <si>
    <t>シュウ</t>
    <phoneticPr fontId="2"/>
  </si>
  <si>
    <t>朱優</t>
    <rPh sb="0" eb="1">
      <t>シュ</t>
    </rPh>
    <rPh sb="1" eb="2">
      <t>ユウ</t>
    </rPh>
    <phoneticPr fontId="2"/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</si>
  <si>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</si>
  <si>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ウチダ</t>
    <phoneticPr fontId="2"/>
  </si>
  <si>
    <t>内田</t>
    <rPh sb="0" eb="2">
      <t>ウチダ</t>
    </rPh>
    <phoneticPr fontId="2"/>
  </si>
  <si>
    <t>アヤネ</t>
    <phoneticPr fontId="2"/>
  </si>
  <si>
    <t>彩音</t>
    <rPh sb="0" eb="2">
      <t>アヤネ</t>
    </rPh>
    <phoneticPr fontId="2"/>
  </si>
  <si>
    <t>船橋市立峰台小学校</t>
    <rPh sb="0" eb="4">
      <t>フナバシシリツ</t>
    </rPh>
    <rPh sb="4" eb="5">
      <t>ミネ</t>
    </rPh>
    <rPh sb="5" eb="6">
      <t>ダイ</t>
    </rPh>
    <rPh sb="6" eb="9">
      <t>ショウガッコウ</t>
    </rPh>
    <phoneticPr fontId="2"/>
  </si>
  <si>
    <t>アクタガワ</t>
    <phoneticPr fontId="2"/>
  </si>
  <si>
    <t>芥川</t>
    <rPh sb="0" eb="2">
      <t>アクタガワ</t>
    </rPh>
    <phoneticPr fontId="2"/>
  </si>
  <si>
    <t>ミサキ</t>
    <phoneticPr fontId="2"/>
  </si>
  <si>
    <t>心咲</t>
    <rPh sb="0" eb="1">
      <t>ココロ</t>
    </rPh>
    <rPh sb="1" eb="2">
      <t>サ</t>
    </rPh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</si>
  <si>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</si>
  <si>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『NeverGiveUp！』を掛け声に、諦めない気持ちを大切に練習してきました。
それぞれが成長してつかみ取った県大会出場です。
子供たちの個性をチームワークに変えて、気持ちを一つに！
目指せ！1回戦突破！！</t>
    <rPh sb="15" eb="16">
      <t>カ</t>
    </rPh>
    <rPh sb="17" eb="18">
      <t>ゴエ</t>
    </rPh>
    <rPh sb="20" eb="21">
      <t>アキラ</t>
    </rPh>
    <rPh sb="24" eb="26">
      <t>キモ</t>
    </rPh>
    <rPh sb="28" eb="30">
      <t>タイセツ</t>
    </rPh>
    <rPh sb="31" eb="33">
      <t>レンシュウ</t>
    </rPh>
    <rPh sb="46" eb="48">
      <t>セイチョウ</t>
    </rPh>
    <rPh sb="53" eb="54">
      <t>ト</t>
    </rPh>
    <rPh sb="56" eb="57">
      <t>ケン</t>
    </rPh>
    <rPh sb="57" eb="59">
      <t>タイカイ</t>
    </rPh>
    <rPh sb="59" eb="61">
      <t>シュツジョウ</t>
    </rPh>
    <rPh sb="65" eb="67">
      <t>コドモ</t>
    </rPh>
    <rPh sb="70" eb="72">
      <t>コセイ</t>
    </rPh>
    <rPh sb="80" eb="81">
      <t>カ</t>
    </rPh>
    <rPh sb="84" eb="86">
      <t>キモ</t>
    </rPh>
    <rPh sb="88" eb="89">
      <t>ヒト</t>
    </rPh>
    <rPh sb="93" eb="95">
      <t>メザ</t>
    </rPh>
    <rPh sb="98" eb="100">
      <t>カイセン</t>
    </rPh>
    <rPh sb="100" eb="102">
      <t>トッパ</t>
    </rPh>
    <phoneticPr fontId="2"/>
  </si>
  <si>
    <t>総武</t>
    <rPh sb="0" eb="2">
      <t>ソウブ</t>
    </rPh>
    <phoneticPr fontId="2"/>
  </si>
  <si>
    <t>津田沼</t>
    <rPh sb="0" eb="3">
      <t>ツダヌマ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</si>
  <si>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38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</si>
</sst>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9" zoomScaleNormal="100" workbookViewId="0">
      <selection activeCell="AA19" sqref="AA1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188</v>
      </c>
      <c r="B2" s="213"/>
      <c r="C2" s="214" t="s">
        <v>200</v>
      </c>
      <c r="D2" s="215"/>
      <c r="E2" s="215"/>
      <c r="F2" s="215"/>
      <c r="G2" s="215"/>
      <c r="H2" s="215"/>
      <c r="I2" s="216"/>
      <c r="J2" s="86" t="s">
        <v>186</v>
      </c>
      <c r="K2" s="87"/>
      <c r="L2" s="87"/>
      <c r="M2" s="87"/>
      <c r="N2" s="87"/>
      <c r="O2" s="88"/>
      <c r="P2" s="86" t="s">
        <v>164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1" t="s">
        <v>168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17" t="s">
        <v>189</v>
      </c>
      <c r="B3" s="218"/>
      <c r="C3" s="219" t="s">
        <v>199</v>
      </c>
      <c r="D3" s="220"/>
      <c r="E3" s="220"/>
      <c r="F3" s="220"/>
      <c r="G3" s="220"/>
      <c r="H3" s="220"/>
      <c r="I3" s="221"/>
      <c r="J3" s="83" t="s">
        <v>158</v>
      </c>
      <c r="K3" s="84"/>
      <c r="L3" s="84"/>
      <c r="M3" s="84"/>
      <c r="N3" s="84"/>
      <c r="O3" s="85"/>
      <c r="P3" s="209" t="s">
        <v>201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177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433625841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197" t="s">
        <v>161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5">
        <v>21022</v>
      </c>
      <c r="K5" s="145"/>
      <c r="L5" s="145"/>
      <c r="M5" s="145"/>
      <c r="N5" s="145"/>
      <c r="O5" s="145"/>
      <c r="P5" s="199" t="s">
        <v>279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280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1" t="s">
        <v>174</v>
      </c>
      <c r="D6" s="232"/>
      <c r="E6" s="204" t="s">
        <v>175</v>
      </c>
      <c r="F6" s="205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162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163</v>
      </c>
      <c r="AL6" s="208"/>
      <c r="AM6" s="208"/>
      <c r="AN6" s="208"/>
      <c r="AO6" s="208"/>
      <c r="AP6" s="208"/>
      <c r="AQ6" s="208"/>
      <c r="AR6" s="208"/>
      <c r="AS6" s="208"/>
      <c r="AT6" s="57" t="s">
        <v>191</v>
      </c>
    </row>
    <row r="7" spans="1:51" ht="13.5" customHeight="1">
      <c r="A7" s="99"/>
      <c r="B7" s="100"/>
      <c r="C7" s="134" t="s">
        <v>202</v>
      </c>
      <c r="D7" s="110"/>
      <c r="E7" s="135" t="s">
        <v>203</v>
      </c>
      <c r="F7" s="111"/>
      <c r="G7" s="92">
        <v>507306028</v>
      </c>
      <c r="H7" s="92"/>
      <c r="I7" s="92"/>
      <c r="J7" s="92"/>
      <c r="K7" s="92"/>
      <c r="L7" s="92"/>
      <c r="M7" s="92">
        <v>217584</v>
      </c>
      <c r="N7" s="92"/>
      <c r="O7" s="92"/>
      <c r="P7" s="89" t="s">
        <v>71</v>
      </c>
      <c r="Q7" s="90"/>
      <c r="R7" s="108" t="s">
        <v>213</v>
      </c>
      <c r="S7" s="108"/>
      <c r="T7" s="108"/>
      <c r="U7" s="108"/>
      <c r="V7" s="50" t="s">
        <v>72</v>
      </c>
      <c r="W7" s="107" t="s">
        <v>214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46" t="s">
        <v>216</v>
      </c>
      <c r="AM7" s="146"/>
      <c r="AN7" s="146"/>
      <c r="AO7" s="146"/>
      <c r="AP7" s="146"/>
      <c r="AQ7" s="146"/>
      <c r="AR7" s="146"/>
      <c r="AS7" s="59" t="s">
        <v>74</v>
      </c>
      <c r="AT7" s="258">
        <v>76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217</v>
      </c>
      <c r="AL8" s="150"/>
      <c r="AM8" s="150"/>
      <c r="AN8" s="150"/>
      <c r="AO8" s="60" t="s">
        <v>75</v>
      </c>
      <c r="AP8" s="150" t="s">
        <v>218</v>
      </c>
      <c r="AQ8" s="150"/>
      <c r="AR8" s="150"/>
      <c r="AS8" s="151"/>
      <c r="AT8" s="258"/>
    </row>
    <row r="9" spans="1:51" ht="14.45" customHeight="1">
      <c r="A9" s="99" t="s">
        <v>149</v>
      </c>
      <c r="B9" s="100"/>
      <c r="C9" s="134" t="s">
        <v>206</v>
      </c>
      <c r="D9" s="110"/>
      <c r="E9" s="135" t="s">
        <v>209</v>
      </c>
      <c r="F9" s="111"/>
      <c r="G9" s="92">
        <v>512947514</v>
      </c>
      <c r="H9" s="92"/>
      <c r="I9" s="92"/>
      <c r="J9" s="92">
        <v>282192</v>
      </c>
      <c r="K9" s="92"/>
      <c r="L9" s="92"/>
      <c r="M9" s="92"/>
      <c r="N9" s="92"/>
      <c r="O9" s="92"/>
      <c r="P9" s="89" t="s">
        <v>71</v>
      </c>
      <c r="Q9" s="90"/>
      <c r="R9" s="108" t="s">
        <v>213</v>
      </c>
      <c r="S9" s="108"/>
      <c r="T9" s="108"/>
      <c r="U9" s="108"/>
      <c r="V9" s="50" t="s">
        <v>72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46" t="s">
        <v>216</v>
      </c>
      <c r="AM9" s="146"/>
      <c r="AN9" s="146"/>
      <c r="AO9" s="146"/>
      <c r="AP9" s="146"/>
      <c r="AQ9" s="146"/>
      <c r="AR9" s="146"/>
      <c r="AS9" s="59" t="s">
        <v>193</v>
      </c>
      <c r="AT9" s="259">
        <v>38</v>
      </c>
    </row>
    <row r="10" spans="1:51" ht="18" customHeight="1">
      <c r="A10" s="99"/>
      <c r="B10" s="100"/>
      <c r="C10" s="137" t="s">
        <v>207</v>
      </c>
      <c r="D10" s="138"/>
      <c r="E10" s="139" t="s">
        <v>210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6"/>
      <c r="AK10" s="149" t="s">
        <v>221</v>
      </c>
      <c r="AL10" s="150"/>
      <c r="AM10" s="150"/>
      <c r="AN10" s="150"/>
      <c r="AO10" s="60" t="s">
        <v>194</v>
      </c>
      <c r="AP10" s="150" t="s">
        <v>222</v>
      </c>
      <c r="AQ10" s="150"/>
      <c r="AR10" s="150"/>
      <c r="AS10" s="151"/>
      <c r="AT10" s="259"/>
    </row>
    <row r="11" spans="1:51" ht="14.45" customHeight="1">
      <c r="A11" s="99" t="s">
        <v>150</v>
      </c>
      <c r="B11" s="100"/>
      <c r="C11" s="134" t="s">
        <v>208</v>
      </c>
      <c r="D11" s="110"/>
      <c r="E11" s="135" t="s">
        <v>211</v>
      </c>
      <c r="F11" s="111"/>
      <c r="G11" s="92">
        <v>514809133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213</v>
      </c>
      <c r="S11" s="108"/>
      <c r="T11" s="108"/>
      <c r="U11" s="108"/>
      <c r="V11" s="50" t="s">
        <v>72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46" t="s">
        <v>216</v>
      </c>
      <c r="AM11" s="146"/>
      <c r="AN11" s="146"/>
      <c r="AO11" s="146"/>
      <c r="AP11" s="146"/>
      <c r="AQ11" s="146"/>
      <c r="AR11" s="146"/>
      <c r="AS11" s="59" t="s">
        <v>193</v>
      </c>
      <c r="AT11" s="259">
        <v>39</v>
      </c>
    </row>
    <row r="12" spans="1:51" ht="18" customHeight="1">
      <c r="A12" s="99"/>
      <c r="B12" s="100"/>
      <c r="C12" s="137" t="s">
        <v>207</v>
      </c>
      <c r="D12" s="138"/>
      <c r="E12" s="139" t="s">
        <v>212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6"/>
      <c r="AK12" s="149" t="s">
        <v>221</v>
      </c>
      <c r="AL12" s="150"/>
      <c r="AM12" s="150"/>
      <c r="AN12" s="150"/>
      <c r="AO12" s="60" t="s">
        <v>194</v>
      </c>
      <c r="AP12" s="150" t="s">
        <v>223</v>
      </c>
      <c r="AQ12" s="150"/>
      <c r="AR12" s="150"/>
      <c r="AS12" s="151"/>
      <c r="AT12" s="259"/>
    </row>
    <row r="13" spans="1:51" ht="15" customHeight="1">
      <c r="A13" s="99" t="s">
        <v>151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4" t="s">
        <v>165</v>
      </c>
      <c r="B15" s="100"/>
      <c r="C15" s="134" t="s">
        <v>202</v>
      </c>
      <c r="D15" s="110"/>
      <c r="E15" s="135" t="s">
        <v>203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213</v>
      </c>
      <c r="S15" s="108"/>
      <c r="T15" s="108"/>
      <c r="U15" s="108"/>
      <c r="V15" s="49" t="s">
        <v>72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46" t="s">
        <v>216</v>
      </c>
      <c r="AM15" s="146"/>
      <c r="AN15" s="146"/>
      <c r="AO15" s="146"/>
      <c r="AP15" s="146"/>
      <c r="AQ15" s="146"/>
      <c r="AR15" s="146"/>
      <c r="AS15" s="59" t="s">
        <v>193</v>
      </c>
      <c r="AT15" s="259">
        <v>76</v>
      </c>
    </row>
    <row r="16" spans="1:51" ht="18" customHeight="1">
      <c r="A16" s="99"/>
      <c r="B16" s="100"/>
      <c r="C16" s="137" t="s">
        <v>204</v>
      </c>
      <c r="D16" s="138"/>
      <c r="E16" s="139" t="s">
        <v>205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6"/>
      <c r="AK16" s="149" t="s">
        <v>217</v>
      </c>
      <c r="AL16" s="150"/>
      <c r="AM16" s="150"/>
      <c r="AN16" s="150"/>
      <c r="AO16" s="60" t="s">
        <v>194</v>
      </c>
      <c r="AP16" s="150" t="s">
        <v>225</v>
      </c>
      <c r="AQ16" s="150"/>
      <c r="AR16" s="150"/>
      <c r="AS16" s="151"/>
      <c r="AT16" s="259"/>
    </row>
    <row r="17" spans="1:46">
      <c r="A17" s="99" t="s">
        <v>6</v>
      </c>
      <c r="B17" s="100"/>
      <c r="C17" s="157" t="str">
        <f>IF(P16="","",P16)</f>
        <v>千葉県船橋市田喜野井1-35-9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047-477-7289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197</v>
      </c>
      <c r="B23" s="141" t="s">
        <v>153</v>
      </c>
      <c r="C23" s="158" t="s">
        <v>172</v>
      </c>
      <c r="D23" s="159"/>
      <c r="E23" s="160" t="s">
        <v>173</v>
      </c>
      <c r="F23" s="161"/>
      <c r="G23" s="141" t="s">
        <v>154</v>
      </c>
      <c r="H23" s="141"/>
      <c r="I23" s="141" t="s">
        <v>155</v>
      </c>
      <c r="J23" s="141"/>
      <c r="K23" s="141"/>
      <c r="L23" s="141"/>
      <c r="M23" s="141" t="s">
        <v>156</v>
      </c>
      <c r="N23" s="141"/>
      <c r="O23" s="141"/>
      <c r="P23" s="228" t="s">
        <v>166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170</v>
      </c>
      <c r="D24" s="170"/>
      <c r="E24" s="171" t="s">
        <v>171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167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227</v>
      </c>
      <c r="C25" s="134" t="s">
        <v>208</v>
      </c>
      <c r="D25" s="110"/>
      <c r="E25" s="135" t="s">
        <v>228</v>
      </c>
      <c r="F25" s="111"/>
      <c r="G25" s="121">
        <v>6</v>
      </c>
      <c r="H25" s="117"/>
      <c r="I25" s="115" t="s">
        <v>229</v>
      </c>
      <c r="J25" s="116"/>
      <c r="K25" s="116"/>
      <c r="L25" s="117"/>
      <c r="M25" s="121">
        <v>512964524</v>
      </c>
      <c r="N25" s="116"/>
      <c r="O25" s="117"/>
      <c r="P25" s="121">
        <v>147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207</v>
      </c>
      <c r="D26" s="138"/>
      <c r="E26" s="139" t="s">
        <v>230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231</v>
      </c>
      <c r="D27" s="110"/>
      <c r="E27" s="135" t="s">
        <v>233</v>
      </c>
      <c r="F27" s="111"/>
      <c r="G27" s="121">
        <v>6</v>
      </c>
      <c r="H27" s="117"/>
      <c r="I27" s="115" t="s">
        <v>235</v>
      </c>
      <c r="J27" s="116"/>
      <c r="K27" s="116"/>
      <c r="L27" s="117"/>
      <c r="M27" s="121">
        <v>514582243</v>
      </c>
      <c r="N27" s="116"/>
      <c r="O27" s="117"/>
      <c r="P27" s="121">
        <v>147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232</v>
      </c>
      <c r="D28" s="138"/>
      <c r="E28" s="139" t="s">
        <v>234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236</v>
      </c>
      <c r="D29" s="110"/>
      <c r="E29" s="135" t="s">
        <v>238</v>
      </c>
      <c r="F29" s="111"/>
      <c r="G29" s="121">
        <v>6</v>
      </c>
      <c r="H29" s="117"/>
      <c r="I29" s="115" t="s">
        <v>229</v>
      </c>
      <c r="J29" s="116"/>
      <c r="K29" s="116"/>
      <c r="L29" s="117"/>
      <c r="M29" s="121">
        <v>513551480</v>
      </c>
      <c r="N29" s="116"/>
      <c r="O29" s="117"/>
      <c r="P29" s="121">
        <v>146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237</v>
      </c>
      <c r="D30" s="138"/>
      <c r="E30" s="139" t="s">
        <v>239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240</v>
      </c>
      <c r="D31" s="110"/>
      <c r="E31" s="135" t="s">
        <v>241</v>
      </c>
      <c r="F31" s="111"/>
      <c r="G31" s="121">
        <v>6</v>
      </c>
      <c r="H31" s="117"/>
      <c r="I31" s="115" t="s">
        <v>235</v>
      </c>
      <c r="J31" s="116"/>
      <c r="K31" s="116"/>
      <c r="L31" s="117"/>
      <c r="M31" s="121">
        <v>514363254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242</v>
      </c>
      <c r="D32" s="138"/>
      <c r="E32" s="139" t="s">
        <v>243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196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231</v>
      </c>
      <c r="D33" s="110"/>
      <c r="E33" s="135" t="s">
        <v>245</v>
      </c>
      <c r="F33" s="111"/>
      <c r="G33" s="121">
        <v>6</v>
      </c>
      <c r="H33" s="117"/>
      <c r="I33" s="115" t="s">
        <v>235</v>
      </c>
      <c r="J33" s="116"/>
      <c r="K33" s="116"/>
      <c r="L33" s="117"/>
      <c r="M33" s="121">
        <v>514582233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232</v>
      </c>
      <c r="D34" s="138"/>
      <c r="E34" s="139" t="s">
        <v>244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246</v>
      </c>
      <c r="D35" s="110"/>
      <c r="E35" s="135" t="s">
        <v>248</v>
      </c>
      <c r="F35" s="111"/>
      <c r="G35" s="121">
        <v>6</v>
      </c>
      <c r="H35" s="117"/>
      <c r="I35" s="115" t="s">
        <v>250</v>
      </c>
      <c r="J35" s="116"/>
      <c r="K35" s="116"/>
      <c r="L35" s="117"/>
      <c r="M35" s="121">
        <v>515787523</v>
      </c>
      <c r="N35" s="116"/>
      <c r="O35" s="117"/>
      <c r="P35" s="121">
        <v>159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247</v>
      </c>
      <c r="D36" s="138"/>
      <c r="E36" s="139" t="s">
        <v>249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251</v>
      </c>
      <c r="D37" s="110"/>
      <c r="E37" s="135" t="s">
        <v>253</v>
      </c>
      <c r="F37" s="111"/>
      <c r="G37" s="121">
        <v>6</v>
      </c>
      <c r="H37" s="117"/>
      <c r="I37" s="115" t="s">
        <v>235</v>
      </c>
      <c r="J37" s="116"/>
      <c r="K37" s="116"/>
      <c r="L37" s="117"/>
      <c r="M37" s="121">
        <v>518128913</v>
      </c>
      <c r="N37" s="116"/>
      <c r="O37" s="117"/>
      <c r="P37" s="121">
        <v>151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252</v>
      </c>
      <c r="D38" s="138"/>
      <c r="E38" s="139" t="s">
        <v>254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255</v>
      </c>
      <c r="D39" s="110"/>
      <c r="E39" s="135" t="s">
        <v>257</v>
      </c>
      <c r="F39" s="111"/>
      <c r="G39" s="121">
        <v>5</v>
      </c>
      <c r="H39" s="117"/>
      <c r="I39" s="115" t="s">
        <v>259</v>
      </c>
      <c r="J39" s="116"/>
      <c r="K39" s="116"/>
      <c r="L39" s="117"/>
      <c r="M39" s="121">
        <v>516008241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256</v>
      </c>
      <c r="D40" s="138"/>
      <c r="E40" s="139" t="s">
        <v>258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260</v>
      </c>
      <c r="D41" s="110"/>
      <c r="E41" s="135" t="s">
        <v>261</v>
      </c>
      <c r="F41" s="111"/>
      <c r="G41" s="121">
        <v>4</v>
      </c>
      <c r="H41" s="117"/>
      <c r="I41" s="115" t="s">
        <v>235</v>
      </c>
      <c r="J41" s="116"/>
      <c r="K41" s="116"/>
      <c r="L41" s="117"/>
      <c r="M41" s="121">
        <v>514582227</v>
      </c>
      <c r="N41" s="116"/>
      <c r="O41" s="117"/>
      <c r="P41" s="121">
        <v>131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242</v>
      </c>
      <c r="D42" s="138"/>
      <c r="E42" s="139" t="s">
        <v>262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263</v>
      </c>
      <c r="D43" s="110"/>
      <c r="E43" s="135" t="s">
        <v>265</v>
      </c>
      <c r="F43" s="111"/>
      <c r="G43" s="121">
        <v>4</v>
      </c>
      <c r="H43" s="117"/>
      <c r="I43" s="115" t="s">
        <v>267</v>
      </c>
      <c r="J43" s="116"/>
      <c r="K43" s="116"/>
      <c r="L43" s="117"/>
      <c r="M43" s="121">
        <v>518128920</v>
      </c>
      <c r="N43" s="116"/>
      <c r="O43" s="117"/>
      <c r="P43" s="121">
        <v>143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264</v>
      </c>
      <c r="D44" s="138"/>
      <c r="E44" s="139" t="s">
        <v>266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268</v>
      </c>
      <c r="D45" s="110"/>
      <c r="E45" s="135" t="s">
        <v>270</v>
      </c>
      <c r="F45" s="111"/>
      <c r="G45" s="121">
        <v>3</v>
      </c>
      <c r="H45" s="117"/>
      <c r="I45" s="115" t="s">
        <v>272</v>
      </c>
      <c r="J45" s="116"/>
      <c r="K45" s="116"/>
      <c r="L45" s="117"/>
      <c r="M45" s="121">
        <v>516267833</v>
      </c>
      <c r="N45" s="116"/>
      <c r="O45" s="117"/>
      <c r="P45" s="121">
        <v>120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269</v>
      </c>
      <c r="D46" s="138"/>
      <c r="E46" s="139" t="s">
        <v>271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273</v>
      </c>
      <c r="D47" s="110"/>
      <c r="E47" s="135" t="s">
        <v>275</v>
      </c>
      <c r="F47" s="111"/>
      <c r="G47" s="121">
        <v>2</v>
      </c>
      <c r="H47" s="117"/>
      <c r="I47" s="115" t="s">
        <v>277</v>
      </c>
      <c r="J47" s="116"/>
      <c r="K47" s="116"/>
      <c r="L47" s="117"/>
      <c r="M47" s="121">
        <v>516658514</v>
      </c>
      <c r="N47" s="116"/>
      <c r="O47" s="117"/>
      <c r="P47" s="121">
        <v>125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274</v>
      </c>
      <c r="D48" s="179"/>
      <c r="E48" s="180" t="s">
        <v>276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169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187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278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1">
        <f>LEN(A55)</f>
        <v>104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281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タッキー６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433625841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日下　かず子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507306028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217584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仲村　優樹</v>
      </c>
      <c r="D9" s="277"/>
      <c r="E9" s="277"/>
      <c r="F9" s="277"/>
      <c r="G9" s="266">
        <f>IF(入力!G9="","",入力!G9)</f>
        <v>512947514</v>
      </c>
      <c r="H9" s="266"/>
      <c r="I9" s="266"/>
      <c r="J9" s="266">
        <f>IF(入力!J9="","",入力!J9)</f>
        <v>282192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仲村　麻里子</v>
      </c>
      <c r="D11" s="277"/>
      <c r="E11" s="277"/>
      <c r="F11" s="277"/>
      <c r="G11" s="266">
        <f>IF(入力!G11="","",入力!G11)</f>
        <v>514809133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日下　かず子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千葉県船橋市田喜野井1-35-9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047-477-7289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仲村　羽乃花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唯奈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船橋市立飯山満小学校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514582243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関　ひなた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船橋市立三山小学校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513551480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石黒　悠愛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514363254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佐藤　玲奈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514582233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堀　栞名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船橋市立中野木小学校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515787523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尾垣　優彩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船橋市立飯山満小学校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518128913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　日菜乃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516008241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石黒　柚妃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山口　朱優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船橋市立田喜野井小学校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518128920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内田　彩音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船橋市立峰台小学校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516267833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芥川　心咲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船橋市立二宮小学校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516658514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5" sqref="H15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0"/>
      <c r="AW1" s="300"/>
      <c r="AX1" s="4" t="s">
        <v>27</v>
      </c>
      <c r="AY1" s="5"/>
      <c r="AZ1" s="300"/>
      <c r="BA1" s="300"/>
      <c r="BB1" s="4" t="s">
        <v>28</v>
      </c>
      <c r="BC1" s="5"/>
      <c r="BD1" s="300"/>
      <c r="BE1" s="300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1" t="s">
        <v>64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31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0">
        <v>38</v>
      </c>
      <c r="I12" s="341"/>
      <c r="J12" s="342"/>
      <c r="K12" s="4"/>
    </row>
    <row r="13" spans="1:60" ht="13.5" customHeight="1">
      <c r="F13" s="4" t="s">
        <v>34</v>
      </c>
      <c r="G13" s="4"/>
      <c r="H13" s="343"/>
      <c r="I13" s="344"/>
      <c r="J13" s="345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36</v>
      </c>
      <c r="D16" s="312"/>
      <c r="E16" s="312"/>
      <c r="F16" s="312"/>
      <c r="G16" s="313"/>
      <c r="H16" s="338" t="s">
        <v>65</v>
      </c>
      <c r="I16" s="339"/>
      <c r="J16" s="339"/>
      <c r="K16" s="312" t="str">
        <f>IF(入力!C2="","",入力!C2)</f>
        <v>タッキーシックス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66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37</v>
      </c>
      <c r="AK16" s="304"/>
      <c r="AL16" s="304"/>
      <c r="AM16" s="305"/>
      <c r="AN16" s="332" t="str">
        <f>IF(入力!P3="","",入力!P3)</f>
        <v>船橋市</v>
      </c>
      <c r="AO16" s="333"/>
      <c r="AP16" s="333"/>
      <c r="AQ16" s="333"/>
      <c r="AR16" s="333"/>
      <c r="AS16" s="333"/>
      <c r="AT16" s="304" t="s">
        <v>67</v>
      </c>
      <c r="AU16" s="305"/>
      <c r="AV16" s="311" t="s">
        <v>38</v>
      </c>
      <c r="AW16" s="312"/>
      <c r="AX16" s="312"/>
      <c r="AY16" s="313"/>
      <c r="AZ16" s="318" t="str">
        <f>IF(入力!P5="","",入力!P5)</f>
        <v>総武</v>
      </c>
      <c r="BA16" s="319"/>
      <c r="BB16" s="319"/>
      <c r="BC16" s="319"/>
      <c r="BD16" s="319"/>
      <c r="BE16" s="319"/>
      <c r="BF16" s="372" t="s">
        <v>39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タッキー６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4">
        <f>IF(入力!C4="","",入力!C4)</f>
        <v>433625841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津田沼</v>
      </c>
      <c r="BA18" s="323"/>
      <c r="BB18" s="323"/>
      <c r="BC18" s="323"/>
      <c r="BD18" s="323"/>
      <c r="BE18" s="323"/>
      <c r="BF18" s="13" t="s">
        <v>40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41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68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69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42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 t="str">
        <f>IF(入力!J7="","",入力!J7)</f>
        <v/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>
        <f>IF(入力!J9="","",入力!J9)</f>
        <v>282192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/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>
        <f>IF(入力!M7="","",入力!M7)</f>
        <v>217584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/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70</v>
      </c>
      <c r="D22" s="378"/>
      <c r="E22" s="378"/>
      <c r="F22" s="378"/>
      <c r="G22" s="379"/>
      <c r="H22" s="380" t="str">
        <f>IF(入力!C7="","",入力!C7&amp;"　"&amp;入力!E7)</f>
        <v>クサカ　カズコ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44</v>
      </c>
      <c r="S22" s="288"/>
      <c r="T22" s="290">
        <f>IF(入力!AT7="","",入力!AT7)</f>
        <v>76</v>
      </c>
      <c r="U22" s="291"/>
      <c r="V22" s="292"/>
      <c r="W22" s="283" t="s">
        <v>45</v>
      </c>
      <c r="X22" s="283"/>
      <c r="Y22" s="283"/>
      <c r="Z22" s="14" t="s">
        <v>71</v>
      </c>
      <c r="AA22" s="15"/>
      <c r="AB22" s="288" t="str">
        <f>IF(入力!R7="","",入力!R7)</f>
        <v>274</v>
      </c>
      <c r="AC22" s="288"/>
      <c r="AD22" s="288"/>
      <c r="AE22" s="288"/>
      <c r="AF22" s="16" t="s">
        <v>72</v>
      </c>
      <c r="AG22" s="288" t="str">
        <f>IF(入力!W7="","",入力!W7)</f>
        <v>0073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46</v>
      </c>
      <c r="AV22" s="288"/>
      <c r="AW22" s="288"/>
      <c r="AX22" s="17" t="s">
        <v>73</v>
      </c>
      <c r="AY22" s="288" t="str">
        <f>IF(入力!AL7="","",入力!AL7)</f>
        <v>047</v>
      </c>
      <c r="AZ22" s="288"/>
      <c r="BA22" s="288"/>
      <c r="BB22" s="288"/>
      <c r="BC22" s="288"/>
      <c r="BD22" s="288"/>
      <c r="BE22" s="288"/>
      <c r="BF22" s="18" t="s">
        <v>74</v>
      </c>
    </row>
    <row r="23" spans="3:58" ht="19.5" customHeight="1">
      <c r="C23" s="371" t="s">
        <v>47</v>
      </c>
      <c r="D23" s="297"/>
      <c r="E23" s="297"/>
      <c r="F23" s="297"/>
      <c r="G23" s="317"/>
      <c r="H23" s="346" t="str">
        <f>IF(入力!C8="","",入力!C8&amp;"　"&amp;入力!E8)</f>
        <v>日下　かず子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千葉県船橋市田喜野井1-35-9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477</v>
      </c>
      <c r="AY23" s="297"/>
      <c r="AZ23" s="297"/>
      <c r="BA23" s="297"/>
      <c r="BB23" s="19" t="s">
        <v>75</v>
      </c>
      <c r="BC23" s="297" t="str">
        <f>IF(入力!AP8="","",入力!AP8)</f>
        <v>7289</v>
      </c>
      <c r="BD23" s="297"/>
      <c r="BE23" s="297"/>
      <c r="BF23" s="299"/>
    </row>
    <row r="24" spans="3:58" ht="12" customHeight="1">
      <c r="C24" s="377" t="s">
        <v>76</v>
      </c>
      <c r="D24" s="378"/>
      <c r="E24" s="378"/>
      <c r="F24" s="378"/>
      <c r="G24" s="379"/>
      <c r="H24" s="380" t="str">
        <f>IF(入力!C9="","",入力!C9&amp;"　"&amp;入力!E9)</f>
        <v>ナカムラ　ユウキ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44</v>
      </c>
      <c r="S24" s="288"/>
      <c r="T24" s="290">
        <f>IF(入力!AT9="","",入力!AT9)</f>
        <v>38</v>
      </c>
      <c r="U24" s="291"/>
      <c r="V24" s="292"/>
      <c r="W24" s="283" t="s">
        <v>45</v>
      </c>
      <c r="X24" s="283"/>
      <c r="Y24" s="283"/>
      <c r="Z24" s="14" t="s">
        <v>71</v>
      </c>
      <c r="AA24" s="15"/>
      <c r="AB24" s="288" t="str">
        <f>IF(入力!R9="","",入力!R9)</f>
        <v>274</v>
      </c>
      <c r="AC24" s="288"/>
      <c r="AD24" s="288"/>
      <c r="AE24" s="288"/>
      <c r="AF24" s="16" t="s">
        <v>72</v>
      </c>
      <c r="AG24" s="288" t="str">
        <f>IF(入力!W9="","",入力!W9)</f>
        <v>0072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46</v>
      </c>
      <c r="AV24" s="288"/>
      <c r="AW24" s="288"/>
      <c r="AX24" s="17" t="s">
        <v>73</v>
      </c>
      <c r="AY24" s="288" t="str">
        <f>IF(入力!AL9="","",入力!AL9)</f>
        <v>047</v>
      </c>
      <c r="AZ24" s="288"/>
      <c r="BA24" s="288"/>
      <c r="BB24" s="288"/>
      <c r="BC24" s="288"/>
      <c r="BD24" s="288"/>
      <c r="BE24" s="288"/>
      <c r="BF24" s="18" t="s">
        <v>74</v>
      </c>
    </row>
    <row r="25" spans="3:58" ht="19.5" customHeight="1">
      <c r="C25" s="371" t="s">
        <v>77</v>
      </c>
      <c r="D25" s="297"/>
      <c r="E25" s="297"/>
      <c r="F25" s="297"/>
      <c r="G25" s="317"/>
      <c r="H25" s="346" t="str">
        <f>IF(入力!C10="","",入力!C10&amp;"　"&amp;入力!E10)</f>
        <v>仲村　優樹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千葉県船橋市三山1-41-1-504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476</v>
      </c>
      <c r="AY25" s="297"/>
      <c r="AZ25" s="297"/>
      <c r="BA25" s="297"/>
      <c r="BB25" s="19" t="s">
        <v>75</v>
      </c>
      <c r="BC25" s="297" t="str">
        <f>IF(入力!AP10="","",入力!AP10)</f>
        <v>2752</v>
      </c>
      <c r="BD25" s="297"/>
      <c r="BE25" s="297"/>
      <c r="BF25" s="299"/>
    </row>
    <row r="26" spans="3:58" ht="12" customHeight="1">
      <c r="C26" s="377" t="s">
        <v>70</v>
      </c>
      <c r="D26" s="378"/>
      <c r="E26" s="378"/>
      <c r="F26" s="378"/>
      <c r="G26" s="379"/>
      <c r="H26" s="380" t="str">
        <f>IF(入力!C11="","",入力!C11&amp;"　"&amp;入力!E11)</f>
        <v>ナカムラ　マリコ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44</v>
      </c>
      <c r="S26" s="288"/>
      <c r="T26" s="290">
        <f>IF(入力!AT11="","",入力!AT11)</f>
        <v>39</v>
      </c>
      <c r="U26" s="291"/>
      <c r="V26" s="292"/>
      <c r="W26" s="283" t="s">
        <v>45</v>
      </c>
      <c r="X26" s="283"/>
      <c r="Y26" s="283"/>
      <c r="Z26" s="14" t="s">
        <v>71</v>
      </c>
      <c r="AA26" s="15"/>
      <c r="AB26" s="288" t="str">
        <f>IF(入力!R11="","",入力!R11)</f>
        <v>274</v>
      </c>
      <c r="AC26" s="288"/>
      <c r="AD26" s="288"/>
      <c r="AE26" s="288"/>
      <c r="AF26" s="16" t="s">
        <v>72</v>
      </c>
      <c r="AG26" s="288" t="str">
        <f>IF(入力!W11="","",入力!W11)</f>
        <v>0072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46</v>
      </c>
      <c r="AV26" s="288"/>
      <c r="AW26" s="288"/>
      <c r="AX26" s="17" t="s">
        <v>73</v>
      </c>
      <c r="AY26" s="288" t="str">
        <f>IF(入力!AL11="","",入力!AL11)</f>
        <v>047</v>
      </c>
      <c r="AZ26" s="288"/>
      <c r="BA26" s="288"/>
      <c r="BB26" s="288"/>
      <c r="BC26" s="288"/>
      <c r="BD26" s="288"/>
      <c r="BE26" s="288"/>
      <c r="BF26" s="18" t="s">
        <v>74</v>
      </c>
    </row>
    <row r="27" spans="3:58" ht="19.5" customHeight="1">
      <c r="C27" s="371" t="s">
        <v>78</v>
      </c>
      <c r="D27" s="297"/>
      <c r="E27" s="297"/>
      <c r="F27" s="297"/>
      <c r="G27" s="317"/>
      <c r="H27" s="346" t="str">
        <f>IF(入力!C12="","",入力!C12&amp;"　"&amp;入力!E12)</f>
        <v>仲村　麻里子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千葉県船橋市三山1-41-1-504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476</v>
      </c>
      <c r="AY27" s="297"/>
      <c r="AZ27" s="297"/>
      <c r="BA27" s="297"/>
      <c r="BB27" s="19" t="s">
        <v>75</v>
      </c>
      <c r="BC27" s="297" t="str">
        <f>IF(入力!AP12="","",入力!AP12)</f>
        <v>2752</v>
      </c>
      <c r="BD27" s="297"/>
      <c r="BE27" s="297"/>
      <c r="BF27" s="299"/>
    </row>
    <row r="28" spans="3:58" ht="12" customHeight="1">
      <c r="C28" s="377" t="s">
        <v>70</v>
      </c>
      <c r="D28" s="378"/>
      <c r="E28" s="378"/>
      <c r="F28" s="378"/>
      <c r="G28" s="379"/>
      <c r="H28" s="380" t="str">
        <f>IF(入力!C15="","",入力!C15&amp;"　"&amp;入力!E15)</f>
        <v>クサカ　カズコ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44</v>
      </c>
      <c r="S28" s="288"/>
      <c r="T28" s="290">
        <f>IF(入力!AT15="","",入力!AT15)</f>
        <v>76</v>
      </c>
      <c r="U28" s="291"/>
      <c r="V28" s="292"/>
      <c r="W28" s="283" t="s">
        <v>45</v>
      </c>
      <c r="X28" s="283"/>
      <c r="Y28" s="283"/>
      <c r="Z28" s="14" t="s">
        <v>71</v>
      </c>
      <c r="AA28" s="15"/>
      <c r="AB28" s="288" t="str">
        <f>IF(入力!R15="","",入力!R15)</f>
        <v>274</v>
      </c>
      <c r="AC28" s="288"/>
      <c r="AD28" s="288"/>
      <c r="AE28" s="288"/>
      <c r="AF28" s="16" t="s">
        <v>72</v>
      </c>
      <c r="AG28" s="288" t="str">
        <f>IF(入力!W15="","",入力!W15)</f>
        <v>0073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46</v>
      </c>
      <c r="AV28" s="288"/>
      <c r="AW28" s="288"/>
      <c r="AX28" s="17" t="s">
        <v>73</v>
      </c>
      <c r="AY28" s="288" t="str">
        <f>IF(入力!AL15="","",入力!AL15)</f>
        <v>047</v>
      </c>
      <c r="AZ28" s="288"/>
      <c r="BA28" s="288"/>
      <c r="BB28" s="288"/>
      <c r="BC28" s="288"/>
      <c r="BD28" s="288"/>
      <c r="BE28" s="288"/>
      <c r="BF28" s="18" t="s">
        <v>74</v>
      </c>
    </row>
    <row r="29" spans="3:58" ht="19.5" customHeight="1" thickBot="1">
      <c r="C29" s="374" t="s">
        <v>48</v>
      </c>
      <c r="D29" s="375"/>
      <c r="E29" s="375"/>
      <c r="F29" s="375"/>
      <c r="G29" s="376"/>
      <c r="H29" s="386" t="str">
        <f>IF(入力!C16="","",入力!C16&amp;"　"&amp;入力!E16)</f>
        <v>日下　かず子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千葉県船橋市田喜野井1-35-9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477</v>
      </c>
      <c r="AY29" s="375"/>
      <c r="AZ29" s="375"/>
      <c r="BA29" s="375"/>
      <c r="BB29" s="73" t="s">
        <v>75</v>
      </c>
      <c r="BC29" s="375" t="str">
        <f>IF(入力!AP16="","",入力!AP16)</f>
        <v>7289</v>
      </c>
      <c r="BD29" s="375"/>
      <c r="BE29" s="375"/>
      <c r="BF29" s="403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16" t="s">
        <v>51</v>
      </c>
      <c r="D33" s="389"/>
      <c r="E33" s="389"/>
      <c r="F33" s="389" t="s">
        <v>52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53</v>
      </c>
      <c r="R33" s="389"/>
      <c r="S33" s="389"/>
      <c r="T33" s="389" t="s">
        <v>54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55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56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ナカムラ　ハノカ
仲村　羽乃花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船橋市立三山小学校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512964524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147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サトウ　ユイナ
佐藤　唯奈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船橋市立飯山満小学校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514582243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147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セキ　ヒナタ
関　ひなた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船橋市立三山小学校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513551480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146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イシグロ　ユウナ
石黒　悠愛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船橋市立飯山満小学校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514363254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145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サトウ　レイナ
佐藤　玲奈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船橋市立飯山満小学校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514582233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ホリ　カンナ
堀　栞名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6</v>
      </c>
      <c r="R44" s="392"/>
      <c r="S44" s="393"/>
      <c r="T44" s="410" t="str">
        <f>IF(入力!I35="","",入力!I35)</f>
        <v>船橋市立中野木小学校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515787523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159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オガキ　ユウサ
尾垣　優彩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6</v>
      </c>
      <c r="R46" s="392"/>
      <c r="S46" s="393"/>
      <c r="T46" s="410" t="str">
        <f>IF(入力!I37="","",入力!I37)</f>
        <v>船橋市立飯山満小学校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518128913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151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チバ　ヒナノ
千葉　日菜乃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習志野市立実花小学校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516008241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136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イシグロ　ユズキ
石黒　柚妃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船橋市立飯山満小学校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514582227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131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ヤマグチ　シュウ
山口　朱優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船橋市立田喜野井小学校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518128920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143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ウチダ　アヤネ
内田　彩音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3</v>
      </c>
      <c r="R54" s="392"/>
      <c r="S54" s="393"/>
      <c r="T54" s="410" t="str">
        <f>IF(入力!I45="","",入力!I45)</f>
        <v>船橋市立峰台小学校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516267833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120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アクタガワ　ミサキ
芥川　心咲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2</v>
      </c>
      <c r="R56" s="392"/>
      <c r="S56" s="393"/>
      <c r="T56" s="410" t="str">
        <f>IF(入力!I47="","",入力!I47)</f>
        <v>船橋市立二宮小学校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516658514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125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62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タッキー６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433625841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日下　かず子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507306028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217584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仲村　優樹</v>
      </c>
      <c r="D9" s="277"/>
      <c r="E9" s="277"/>
      <c r="F9" s="277"/>
      <c r="G9" s="266">
        <f>IF(入力!G9="","",入力!G9)</f>
        <v>512947514</v>
      </c>
      <c r="H9" s="266"/>
      <c r="I9" s="266"/>
      <c r="J9" s="266">
        <f>IF(入力!J9="","",入力!J9)</f>
        <v>282192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仲村　麻里子</v>
      </c>
      <c r="D11" s="277"/>
      <c r="E11" s="277"/>
      <c r="F11" s="277"/>
      <c r="G11" s="266">
        <f>IF(入力!G11="","",入力!G11)</f>
        <v>514809133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日下　かず子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千葉県船橋市田喜野井1-35-9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047-477-7289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仲村　羽乃花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唯奈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船橋市立飯山満小学校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514582243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関　ひなた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船橋市立三山小学校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513551480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石黒　悠愛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514363254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佐藤　玲奈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堀　栞名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船橋市立中野木小学校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515787523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尾垣　優彩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船橋市立飯山満小学校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518128913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　日菜乃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516008241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石黒　柚妃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山口　朱優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船橋市立田喜野井小学校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518128920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内田　彩音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船橋市立峰台小学校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516267833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芥川　心咲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船橋市立二宮小学校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516658514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タッキー６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433625841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日下　かず子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507306028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217584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仲村　優樹</v>
      </c>
      <c r="D9" s="277"/>
      <c r="E9" s="277"/>
      <c r="F9" s="277"/>
      <c r="G9" s="266">
        <f>IF(入力!G9="","",入力!G9)</f>
        <v>512947514</v>
      </c>
      <c r="H9" s="266"/>
      <c r="I9" s="266"/>
      <c r="J9" s="266">
        <f>IF(入力!J9="","",入力!J9)</f>
        <v>282192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仲村　麻里子</v>
      </c>
      <c r="D11" s="277"/>
      <c r="E11" s="277"/>
      <c r="F11" s="277"/>
      <c r="G11" s="266">
        <f>IF(入力!G11="","",入力!G11)</f>
        <v>514809133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日下　かず子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千葉県船橋市田喜野井1-35-9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047-477-7289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仲村　羽乃花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唯奈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船橋市立飯山満小学校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514582243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関　ひなた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船橋市立三山小学校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513551480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石黒　悠愛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514363254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佐藤　玲奈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堀　栞名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船橋市立中野木小学校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515787523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尾垣　優彩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船橋市立飯山満小学校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518128913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千葉　日菜乃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516008241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石黒　柚妃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山口　朱優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船橋市立田喜野井小学校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518128920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内田　彩音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船橋市立峰台小学校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516267833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芥川　心咲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船橋市立二宮小学校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516658514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79</v>
      </c>
      <c r="B1" s="437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37"/>
      <c r="B2" s="437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86</v>
      </c>
      <c r="B4" s="439"/>
      <c r="C4" s="439"/>
      <c r="D4" s="439"/>
      <c r="E4" s="439"/>
      <c r="F4" s="439"/>
      <c r="G4" s="440"/>
      <c r="H4" s="25" t="s">
        <v>87</v>
      </c>
      <c r="I4" s="25" t="s">
        <v>88</v>
      </c>
      <c r="J4" s="441" t="s">
        <v>137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6</v>
      </c>
      <c r="J5" s="445" t="str">
        <f>IF(入力!A55="","",入力!A55)</f>
        <v>『NeverGiveUp！』を掛け声に、諦めない気持ちを大切に練習してきました。
それぞれが成長してつかみ取った県大会出場です。
子供たちの個性をチームワークに変えて、気持ちを一つに！
目指せ！1回戦突破！！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日下</v>
      </c>
      <c r="D16" s="33" t="str">
        <f>IF(入力!E8="","",入力!E8)</f>
        <v>かず子</v>
      </c>
      <c r="E16" s="33" t="str">
        <f>IF(入力!C7="","",入力!C7)</f>
        <v>クサカ</v>
      </c>
      <c r="F16" s="33" t="str">
        <f>IF(入力!E7="","",入力!E7)</f>
        <v>カズコ</v>
      </c>
      <c r="G16" s="33">
        <f>IF(入力!G7="","",入力!G7)</f>
        <v>507306028</v>
      </c>
      <c r="H16" s="33" t="str">
        <f>IF(入力!J7="","",入力!J7)</f>
        <v/>
      </c>
      <c r="I16" s="33">
        <f>IF(入力!M7="","",入力!M7)</f>
        <v>217584</v>
      </c>
      <c r="J16" s="33"/>
      <c r="K16" s="33"/>
      <c r="L16" s="33">
        <f>IF(入力!AT7="","",入力!AT7)</f>
        <v>76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0073</v>
      </c>
      <c r="T16" s="33" t="str">
        <f>IF(入力!P8="","",入力!P8)</f>
        <v>千葉県船橋市田喜野井1-35-9</v>
      </c>
      <c r="U16" s="33" t="str">
        <f>IF(入力!AL7="","",入力!AL7)</f>
        <v>047</v>
      </c>
      <c r="V16" s="33" t="str">
        <f>IF(入力!AK8="","",入力!AK8)</f>
        <v>477</v>
      </c>
      <c r="W16" s="33" t="str">
        <f>IF(入力!AP8="","",入力!AP8)</f>
        <v>7289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仲村</v>
      </c>
      <c r="D17" s="33" t="str">
        <f>IF(入力!E10="","",入力!E10)</f>
        <v>優樹</v>
      </c>
      <c r="E17" s="33" t="str">
        <f>IF(入力!C9="","",入力!C9)</f>
        <v>ナカムラ</v>
      </c>
      <c r="F17" s="33" t="str">
        <f>IF(入力!E9="","",入力!E9)</f>
        <v>ユウキ</v>
      </c>
      <c r="G17" s="33">
        <f>IF(入力!G9="","",入力!G9)</f>
        <v>512947514</v>
      </c>
      <c r="H17" s="33">
        <f>IF(入力!J9="","",入力!J9)</f>
        <v>282192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0072</v>
      </c>
      <c r="T17" s="33" t="str">
        <f>IF(入力!P10="","",入力!P10)</f>
        <v>千葉県船橋市三山1-41-1-504</v>
      </c>
      <c r="U17" s="33" t="str">
        <f>IF(入力!AL9="","",入力!AL9)</f>
        <v>047</v>
      </c>
      <c r="V17" s="33" t="str">
        <f>IF(入力!AK10="","",入力!AK10)</f>
        <v>476</v>
      </c>
      <c r="W17" s="33" t="str">
        <f>IF(入力!AP10="","",入力!AP10)</f>
        <v>2752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千葉県船橋市三山1-41-1-504</v>
      </c>
      <c r="U20" s="33" t="str">
        <f>IF(入力!AL11="","",入力!AL11)</f>
        <v>047</v>
      </c>
      <c r="V20" s="33" t="str">
        <f>IF(入力!AK12="","",入力!AK12)</f>
        <v>476</v>
      </c>
      <c r="W20" s="33" t="str">
        <f>IF(入力!AP12="","",入力!AP12)</f>
        <v>2752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0073</v>
      </c>
      <c r="T22" s="33" t="str">
        <f>IF(入力!P16="","",入力!P16)</f>
        <v>千葉県船橋市田喜野井1-35-9</v>
      </c>
      <c r="U22" s="33" t="str">
        <f>IF(入力!AL15="","",入力!AL15)</f>
        <v>047</v>
      </c>
      <c r="V22" s="33" t="str">
        <f>IF(入力!AK16="","",入力!AK16)</f>
        <v>477</v>
      </c>
      <c r="W22" s="33" t="str">
        <f>IF(入力!AP16="","",入力!AP16)</f>
        <v>7289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仲村</v>
      </c>
      <c r="D24" s="75" t="str">
        <f>VLOOKUP($B$51,$A$53:$F$352,4)</f>
        <v>羽乃花</v>
      </c>
      <c r="E24" s="75" t="str">
        <f>VLOOKUP($B$51,$A$53:$F$352,5)</f>
        <v>ナカムラ</v>
      </c>
      <c r="F24" s="75" t="str">
        <f>VLOOKUP($B$51,$A$53:$F$352,6)</f>
        <v>ハノカ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仲村</v>
      </c>
      <c r="D53" s="33" t="str">
        <f>IF(入力!E26="","",入力!E26)</f>
        <v>羽乃花</v>
      </c>
      <c r="E53" s="33" t="str">
        <f>IF(入力!C25="","",入力!C25)</f>
        <v>ナカムラ</v>
      </c>
      <c r="F53" s="33" t="str">
        <f>IF(入力!E25="","",入力!E25)</f>
        <v>ハノカ</v>
      </c>
      <c r="G53" s="33">
        <f>IF(入力!M25="","",入力!M25)</f>
        <v>512964524</v>
      </c>
      <c r="H53" s="33" t="str">
        <f>IF(入力!I25="","",入力!I25)</f>
        <v>船橋市立三山小学校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唯奈</v>
      </c>
      <c r="E54" s="33" t="str">
        <f>IF(入力!C27="","",入力!C27)</f>
        <v>サトウ</v>
      </c>
      <c r="F54" s="33" t="str">
        <f>IF(入力!E27="","",入力!E27)</f>
        <v>ユイナ</v>
      </c>
      <c r="G54" s="33">
        <f>IF(入力!M27="","",入力!M27)</f>
        <v>514582243</v>
      </c>
      <c r="H54" s="33" t="str">
        <f>IF(入力!I27="","",入力!I27)</f>
        <v>船橋市立飯山満小学校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ひなた</v>
      </c>
      <c r="E55" s="33" t="str">
        <f>IF(入力!C29="","",入力!C29)</f>
        <v>セキ</v>
      </c>
      <c r="F55" s="33" t="str">
        <f>IF(入力!E29="","",入力!E29)</f>
        <v>ヒナタ</v>
      </c>
      <c r="G55" s="33">
        <f>IF(入力!M29="","",入力!M29)</f>
        <v>513551480</v>
      </c>
      <c r="H55" s="33" t="str">
        <f>IF(入力!I29="","",入力!I29)</f>
        <v>船橋市立三山小学校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石黒</v>
      </c>
      <c r="D56" s="33" t="str">
        <f>IF(入力!E32="","",入力!E32)</f>
        <v>悠愛</v>
      </c>
      <c r="E56" s="33" t="str">
        <f>IF(入力!C31="","",入力!C31)</f>
        <v>イシグロ</v>
      </c>
      <c r="F56" s="33" t="str">
        <f>IF(入力!E31="","",入力!E31)</f>
        <v>ユウナ</v>
      </c>
      <c r="G56" s="33">
        <f>IF(入力!M31="","",入力!M31)</f>
        <v>514363254</v>
      </c>
      <c r="H56" s="33" t="str">
        <f>IF(入力!I31="","",入力!I31)</f>
        <v>船橋市立飯山満小学校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玲奈</v>
      </c>
      <c r="E57" s="33" t="str">
        <f>IF(入力!C33="","",入力!C33)</f>
        <v>サトウ</v>
      </c>
      <c r="F57" s="33" t="str">
        <f>IF(入力!E33="","",入力!E33)</f>
        <v>レイナ</v>
      </c>
      <c r="G57" s="33">
        <f>IF(入力!M33="","",入力!M33)</f>
        <v>514582233</v>
      </c>
      <c r="H57" s="33" t="str">
        <f>IF(入力!I33="","",入力!I33)</f>
        <v>船橋市立飯山満小学校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堀</v>
      </c>
      <c r="D58" s="33" t="str">
        <f>IF(入力!E36="","",入力!E36)</f>
        <v>栞名</v>
      </c>
      <c r="E58" s="33" t="str">
        <f>IF(入力!C35="","",入力!C35)</f>
        <v>ホリ</v>
      </c>
      <c r="F58" s="33" t="str">
        <f>IF(入力!E35="","",入力!E35)</f>
        <v>カンナ</v>
      </c>
      <c r="G58" s="33">
        <f>IF(入力!M35="","",入力!M35)</f>
        <v>515787523</v>
      </c>
      <c r="H58" s="33" t="str">
        <f>IF(入力!I35="","",入力!I35)</f>
        <v>船橋市立中野木小学校</v>
      </c>
      <c r="I58" s="33">
        <f>IF(入力!G35="","",入力!G35)</f>
        <v>6</v>
      </c>
      <c r="J58" s="33">
        <f>IF(入力!P35="","",入力!P35)</f>
        <v>159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尾垣</v>
      </c>
      <c r="D59" s="33" t="str">
        <f>IF(入力!E38="","",入力!E38)</f>
        <v>優彩</v>
      </c>
      <c r="E59" s="33" t="str">
        <f>IF(入力!C37="","",入力!C37)</f>
        <v>オガキ</v>
      </c>
      <c r="F59" s="33" t="str">
        <f>IF(入力!E37="","",入力!E37)</f>
        <v>ユウサ</v>
      </c>
      <c r="G59" s="33">
        <f>IF(入力!M37="","",入力!M37)</f>
        <v>518128913</v>
      </c>
      <c r="H59" s="33" t="str">
        <f>IF(入力!I37="","",入力!I37)</f>
        <v>船橋市立飯山満小学校</v>
      </c>
      <c r="I59" s="33">
        <f>IF(入力!G37="","",入力!G37)</f>
        <v>6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千葉</v>
      </c>
      <c r="D60" s="33" t="str">
        <f>IF(入力!E40="","",入力!E40)</f>
        <v>日菜乃</v>
      </c>
      <c r="E60" s="33" t="str">
        <f>IF(入力!C39="","",入力!C39)</f>
        <v>チバ</v>
      </c>
      <c r="F60" s="33" t="str">
        <f>IF(入力!E39="","",入力!E39)</f>
        <v>ヒナノ</v>
      </c>
      <c r="G60" s="33">
        <f>IF(入力!M39="","",入力!M39)</f>
        <v>516008241</v>
      </c>
      <c r="H60" s="33" t="str">
        <f>IF(入力!I39="","",入力!I39)</f>
        <v>習志野市立実花小学校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石黒</v>
      </c>
      <c r="D61" s="33" t="str">
        <f>IF(入力!E42="","",入力!E42)</f>
        <v>柚妃</v>
      </c>
      <c r="E61" s="33" t="str">
        <f>IF(入力!C41="","",入力!C41)</f>
        <v>イシグロ</v>
      </c>
      <c r="F61" s="33" t="str">
        <f>IF(入力!E41="","",入力!E41)</f>
        <v>ユズキ</v>
      </c>
      <c r="G61" s="33">
        <f>IF(入力!M41="","",入力!M41)</f>
        <v>514582227</v>
      </c>
      <c r="H61" s="33" t="str">
        <f>IF(入力!I41="","",入力!I41)</f>
        <v>船橋市立飯山満小学校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山口</v>
      </c>
      <c r="D62" s="33" t="str">
        <f>IF(入力!E44="","",入力!E44)</f>
        <v>朱優</v>
      </c>
      <c r="E62" s="33" t="str">
        <f>IF(入力!C43="","",入力!C43)</f>
        <v>ヤマグチ</v>
      </c>
      <c r="F62" s="33" t="str">
        <f>IF(入力!E43="","",入力!E43)</f>
        <v>シュウ</v>
      </c>
      <c r="G62" s="33">
        <f>IF(入力!M43="","",入力!M43)</f>
        <v>518128920</v>
      </c>
      <c r="H62" s="33" t="str">
        <f>IF(入力!I43="","",入力!I43)</f>
        <v>船橋市立田喜野井小学校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内田</v>
      </c>
      <c r="D63" s="33" t="str">
        <f>IF(入力!E46="","",入力!E46)</f>
        <v>彩音</v>
      </c>
      <c r="E63" s="33" t="str">
        <f>IF(入力!C45="","",入力!C45)</f>
        <v>ウチダ</v>
      </c>
      <c r="F63" s="33" t="str">
        <f>IF(入力!E45="","",入力!E45)</f>
        <v>アヤネ</v>
      </c>
      <c r="G63" s="33">
        <f>IF(入力!M45="","",入力!M45)</f>
        <v>516267833</v>
      </c>
      <c r="H63" s="33" t="str">
        <f>IF(入力!I45="","",入力!I45)</f>
        <v>船橋市立峰台小学校</v>
      </c>
      <c r="I63" s="33">
        <f>IF(入力!G45="","",入力!G45)</f>
        <v>3</v>
      </c>
      <c r="J63" s="33">
        <f>IF(入力!P45="","",入力!P45)</f>
        <v>120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芥川</v>
      </c>
      <c r="D64" s="33" t="str">
        <f>IF(入力!E48="","",入力!E48)</f>
        <v>心咲</v>
      </c>
      <c r="E64" s="33" t="str">
        <f>IF(入力!C47="","",入力!C47)</f>
        <v>アクタガワ</v>
      </c>
      <c r="F64" s="33" t="str">
        <f>IF(入力!E47="","",入力!E47)</f>
        <v>ミサキ</v>
      </c>
      <c r="G64" s="33">
        <f>IF(入力!M47="","",入力!M47)</f>
        <v>516658514</v>
      </c>
      <c r="H64" s="33" t="str">
        <f>IF(入力!I47="","",入力!I47)</f>
        <v>船橋市立二宮小学校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2018-05-22T04:56:07Z</cp:lastPrinted>
  <dcterms:created xsi:type="dcterms:W3CDTF">2014-04-05T09:56:00Z</dcterms:created>
  <dcterms:modified xsi:type="dcterms:W3CDTF">2018-05-23T09:20:58Z</dcterms:modified>
</cp:coreProperties>
</file>