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<sst xmlns="http://schemas.openxmlformats.org/spreadsheetml/2006/main" count="413" uniqueCount="266">
  <si>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</si>
  <si>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</si>
  <si>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</si>
  <si>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</si>
  <si>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</si>
  <si>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</si>
  <si>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</si>
  <si>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</si>
  <si>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</si>
  <si>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</si>
  <si>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</si>
  <si>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</si>
  <si>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</si>
  <si>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</si>
  <si>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</si>
  <si>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</si>
  <si>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</si>
  <si>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</si>
  <si>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</si>
  <si>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</si>
  <si>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</si>
  <si>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</si>
  <si>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</si>
  <si>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</si>
  <si>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</si>
  <si>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</si>
  <si>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</si>
  <si>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</si>
  <si>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</si>
  <si>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</si>
  <si>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</si>
  <si>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</si>
  <si>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</si>
  <si>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</si>
  <si>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</si>
  <si>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</si>
  <si>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</si>
  <si>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</si>
  <si>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</si>
  <si>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</si>
  <si>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</si>
  <si>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</si>
  <si>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</si>
  <si>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</si>
  <si>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</si>
  <si>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</si>
  <si>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</si>
  <si>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</si>
  <si>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</si>
  <si>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</si>
  <si>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</si>
  <si>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</si>
  <si>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</si>
  <si>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</si>
  <si>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</si>
  <si>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</si>
  <si>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</si>
  <si>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</si>
  <si>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</si>
  <si>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</si>
  <si>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</si>
  <si>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</si>
  <si>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</si>
  <si>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</si>
  <si>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</si>
  <si>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</si>
  <si>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</si>
  <si>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</si>
  <si>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</si>
  <si>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</si>
  <si>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</si>
  <si>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</si>
  <si>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</si>
  <si>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</si>
  <si>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</si>
  <si>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</si>
  <si>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</si>
  <si>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</si>
  <si>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</si>
  <si>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</si>
  <si>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</si>
  <si>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</si>
  <si>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</si>
  <si>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</si>
  <si>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</si>
  <si>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</si>
  <si>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</si>
  <si>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</si>
  <si>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</si>
  <si>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</si>
  <si>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</si>
  <si>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</si>
  <si>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</si>
  <si>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</si>
  <si>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</si>
  <si>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</si>
  <si>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</si>
  <si>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</si>
  <si>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</si>
  <si>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</si>
  <si>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</si>
  <si>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</si>
  <si>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</si>
  <si>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</si>
  <si>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</si>
  <si>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</si>
  <si>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</si>
  <si>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</si>
  <si>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</si>
  <si>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</si>
  <si>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</si>
  <si>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</si>
  <si>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</si>
  <si>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</si>
  <si>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</si>
  <si>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</si>
  <si>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</si>
  <si>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</si>
  <si>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</si>
  <si>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</si>
  <si>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</si>
  <si>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</si>
  <si>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</si>
  <si>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</si>
  <si>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</si>
  <si>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</si>
  <si>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</si>
  <si>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</si>
  <si>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</si>
  <si>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</si>
  <si>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</si>
  <si>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</si>
  <si>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</si>
  <si>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</si>
  <si>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</si>
  <si>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</si>
  <si>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</si>
  <si>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</si>
  <si>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</si>
  <si>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</si>
  <si>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</si>
  <si>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</si>
  <si>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</si>
  <si>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</si>
  <si>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</si>
  <si>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</si>
  <si>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</si>
  <si>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</si>
  <si>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</si>
  <si>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</si>
  <si>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</si>
  <si>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</si>
  <si>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</si>
  <si>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</si>
  <si>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</si>
  <si>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</si>
  <si>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</si>
  <si>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</si>
  <si>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</si>
  <si>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</si>
  <si>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</si>
  <si>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</si>
  <si>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</si>
  <si>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</si>
  <si>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</si>
  <si>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</si>
  <si>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</si>
  <si>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</si>
  <si>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</si>
  <si>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</si>
  <si>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</si>
  <si>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</si>
  <si>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</si>
  <si>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</si>
  <si>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</si>
  <si>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</si>
  <si>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</si>
  <si>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</si>
  <si>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</si>
  <si>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</si>
  <si>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</si>
  <si>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</si>
  <si>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</si>
  <si>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</si>
  <si>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</si>
  <si>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</si>
  <si>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</si>
  <si>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</si>
  <si>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</si>
  <si>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</si>
  <si>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</si>
  <si>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</si>
  <si>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</si>
  <si>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</si>
  <si>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</si>
  <si>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</si>
  <si>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</si>
  <si>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</si>
  <si>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</si>
  <si>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</si>
  <si>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タッキー６</t>
    <phoneticPr fontId="2"/>
  </si>
  <si>
    <t>タッキーシックス</t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</si>
  <si>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</si>
  <si>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</si>
  <si>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津田沼</t>
    <rPh sb="0" eb="3">
      <t>ツダヌマ</t>
    </rPh>
    <phoneticPr fontId="2"/>
  </si>
  <si>
    <t>クサカ</t>
    <phoneticPr fontId="2"/>
  </si>
  <si>
    <t>日下</t>
    <rPh sb="0" eb="2">
      <t>クサカ</t>
    </rPh>
    <phoneticPr fontId="2"/>
  </si>
  <si>
    <t>カズコ</t>
    <phoneticPr fontId="2"/>
  </si>
  <si>
    <t>かず子</t>
    <rPh sb="2" eb="3">
      <t>コ</t>
    </rPh>
    <phoneticPr fontId="2"/>
  </si>
  <si>
    <t>274</t>
    <phoneticPr fontId="2"/>
  </si>
  <si>
    <t>0073</t>
    <phoneticPr fontId="2"/>
  </si>
  <si>
    <t>千葉県船橋市田喜野井1-35-9</t>
    <rPh sb="0" eb="3">
      <t>チバケン</t>
    </rPh>
    <rPh sb="3" eb="6">
      <t>フナバシシ</t>
    </rPh>
    <rPh sb="6" eb="10">
      <t>タキノイ</t>
    </rPh>
    <phoneticPr fontId="2"/>
  </si>
  <si>
    <t>047</t>
    <phoneticPr fontId="2"/>
  </si>
  <si>
    <t>477</t>
    <phoneticPr fontId="2"/>
  </si>
  <si>
    <t>7289</t>
    <phoneticPr fontId="2"/>
  </si>
  <si>
    <t>ナカムラ</t>
    <phoneticPr fontId="2"/>
  </si>
  <si>
    <t>ナカムラ</t>
    <phoneticPr fontId="2"/>
  </si>
  <si>
    <t>仲村</t>
    <rPh sb="0" eb="2">
      <t>ナカムラ</t>
    </rPh>
    <phoneticPr fontId="2"/>
  </si>
  <si>
    <t>ユウキ</t>
    <phoneticPr fontId="2"/>
  </si>
  <si>
    <t>優樹</t>
    <rPh sb="0" eb="2">
      <t>ユウキ</t>
    </rPh>
    <phoneticPr fontId="2"/>
  </si>
  <si>
    <t>マリコ</t>
    <phoneticPr fontId="2"/>
  </si>
  <si>
    <t>麻里子</t>
    <rPh sb="0" eb="3">
      <t>マリコ</t>
    </rPh>
    <phoneticPr fontId="2"/>
  </si>
  <si>
    <t>0072</t>
    <phoneticPr fontId="2"/>
  </si>
  <si>
    <t>千葉県船橋市三山1-41-1-504</t>
    <rPh sb="0" eb="6">
      <t>チバケンフナバシシ</t>
    </rPh>
    <rPh sb="6" eb="8">
      <t>ミヤマ</t>
    </rPh>
    <phoneticPr fontId="2"/>
  </si>
  <si>
    <t>476</t>
    <phoneticPr fontId="2"/>
  </si>
  <si>
    <t>2752</t>
    <phoneticPr fontId="2"/>
  </si>
  <si>
    <t>2752</t>
    <phoneticPr fontId="2"/>
  </si>
  <si>
    <t>0073</t>
    <phoneticPr fontId="2"/>
  </si>
  <si>
    <t>7289</t>
    <phoneticPr fontId="2"/>
  </si>
  <si>
    <t>①</t>
    <phoneticPr fontId="2"/>
  </si>
  <si>
    <t>サトウ</t>
    <phoneticPr fontId="2"/>
  </si>
  <si>
    <t>佐藤</t>
    <rPh sb="0" eb="2">
      <t>サトウ</t>
    </rPh>
    <phoneticPr fontId="2"/>
  </si>
  <si>
    <t>セキ</t>
    <phoneticPr fontId="2"/>
  </si>
  <si>
    <t>関</t>
    <rPh sb="0" eb="1">
      <t>セキ</t>
    </rPh>
    <phoneticPr fontId="2"/>
  </si>
  <si>
    <t>イシグロ</t>
    <phoneticPr fontId="2"/>
  </si>
  <si>
    <t>石黒</t>
    <rPh sb="0" eb="2">
      <t>イシグロ</t>
    </rPh>
    <phoneticPr fontId="2"/>
  </si>
  <si>
    <t>ホリ</t>
    <phoneticPr fontId="2"/>
  </si>
  <si>
    <t>堀</t>
    <rPh sb="0" eb="1">
      <t>ホリ</t>
    </rPh>
    <phoneticPr fontId="2"/>
  </si>
  <si>
    <t>オガキ</t>
    <phoneticPr fontId="2"/>
  </si>
  <si>
    <t>尾垣</t>
    <rPh sb="0" eb="2">
      <t>オガキ</t>
    </rPh>
    <phoneticPr fontId="2"/>
  </si>
  <si>
    <t>イシグロ</t>
    <phoneticPr fontId="2"/>
  </si>
  <si>
    <t>ヤマグチ</t>
    <phoneticPr fontId="2"/>
  </si>
  <si>
    <t>山口</t>
    <rPh sb="0" eb="2">
      <t>ヤマグチ</t>
    </rPh>
    <phoneticPr fontId="2"/>
  </si>
  <si>
    <t>ハノカ</t>
    <phoneticPr fontId="2"/>
  </si>
  <si>
    <t>羽乃花</t>
    <rPh sb="0" eb="3">
      <t>ハノカ</t>
    </rPh>
    <phoneticPr fontId="2"/>
  </si>
  <si>
    <t>ユイナ</t>
    <phoneticPr fontId="2"/>
  </si>
  <si>
    <t>唯奈</t>
    <rPh sb="0" eb="2">
      <t>ユイナ</t>
    </rPh>
    <phoneticPr fontId="2"/>
  </si>
  <si>
    <t>ヒナタ</t>
    <phoneticPr fontId="2"/>
  </si>
  <si>
    <t>ひなた</t>
    <phoneticPr fontId="2"/>
  </si>
  <si>
    <t>ユウナ</t>
    <phoneticPr fontId="2"/>
  </si>
  <si>
    <t>悠愛</t>
    <rPh sb="0" eb="1">
      <t>ユウ</t>
    </rPh>
    <rPh sb="1" eb="2">
      <t>アイ</t>
    </rPh>
    <phoneticPr fontId="2"/>
  </si>
  <si>
    <t>レイナ</t>
    <phoneticPr fontId="2"/>
  </si>
  <si>
    <t>玲奈</t>
    <rPh sb="0" eb="2">
      <t>レイナ</t>
    </rPh>
    <phoneticPr fontId="2"/>
  </si>
  <si>
    <t>カンナ</t>
    <phoneticPr fontId="2"/>
  </si>
  <si>
    <t>栞名</t>
    <rPh sb="0" eb="1">
      <t>シオリ</t>
    </rPh>
    <rPh sb="1" eb="2">
      <t>ナ</t>
    </rPh>
    <phoneticPr fontId="2"/>
  </si>
  <si>
    <t>ユウサ</t>
    <phoneticPr fontId="2"/>
  </si>
  <si>
    <t>優彩</t>
    <rPh sb="0" eb="2">
      <t>ユウサイ</t>
    </rPh>
    <phoneticPr fontId="2"/>
  </si>
  <si>
    <t>ユズキ</t>
    <phoneticPr fontId="2"/>
  </si>
  <si>
    <t>柚妃</t>
    <rPh sb="0" eb="2">
      <t>ユズヒ</t>
    </rPh>
    <phoneticPr fontId="2"/>
  </si>
  <si>
    <t>シュウ</t>
    <phoneticPr fontId="2"/>
  </si>
  <si>
    <t>朱優</t>
    <rPh sb="0" eb="2">
      <t>シュユウ</t>
    </rPh>
    <phoneticPr fontId="2"/>
  </si>
  <si>
    <t>船橋市三山小学校</t>
    <rPh sb="0" eb="5">
      <t>フナバシシミヤマ</t>
    </rPh>
    <rPh sb="5" eb="8">
      <t>ショウガッコウ</t>
    </rPh>
    <phoneticPr fontId="2"/>
  </si>
  <si>
    <t>船橋市立飯山満小学校</t>
    <rPh sb="0" eb="4">
      <t>フナバシシリツ</t>
    </rPh>
    <rPh sb="4" eb="10">
      <t>ハサマショウガッコウ</t>
    </rPh>
    <phoneticPr fontId="2"/>
  </si>
  <si>
    <t>船橋市立中野木小学校</t>
    <rPh sb="0" eb="4">
      <t>フナバシシリツ</t>
    </rPh>
    <rPh sb="4" eb="10">
      <t>ナカノキショウガッコウ</t>
    </rPh>
    <phoneticPr fontId="2"/>
  </si>
  <si>
    <t>船橋市立田喜野井小学校</t>
    <rPh sb="0" eb="4">
      <t>フナバシシリツ</t>
    </rPh>
    <rPh sb="4" eb="8">
      <t>タキノイ</t>
    </rPh>
    <rPh sb="8" eb="11">
      <t>ショウガッコウ</t>
    </rPh>
    <phoneticPr fontId="2"/>
  </si>
  <si>
    <t>『NeverGiveUp！』を掛け声に、諦めない気持ちを大切に練習してきました。
それぞれが成長してつかみ取った県大会出場です。
子供たちの個性をチームワークに変えて、気持ちをひとつに！
目指せ！１回戦突破！！</t>
    <rPh sb="15" eb="16">
      <t>カ</t>
    </rPh>
    <rPh sb="17" eb="18">
      <t>ゴエ</t>
    </rPh>
    <rPh sb="20" eb="21">
      <t>アキラ</t>
    </rPh>
    <rPh sb="24" eb="26">
      <t>キモ</t>
    </rPh>
    <rPh sb="28" eb="30">
      <t>タイセツ</t>
    </rPh>
    <rPh sb="31" eb="33">
      <t>レンシュウ</t>
    </rPh>
    <rPh sb="46" eb="48">
      <t>セイチョウ</t>
    </rPh>
    <rPh sb="53" eb="54">
      <t>ト</t>
    </rPh>
    <rPh sb="56" eb="57">
      <t>ケン</t>
    </rPh>
    <rPh sb="57" eb="59">
      <t>タイカイ</t>
    </rPh>
    <rPh sb="59" eb="61">
      <t>シュツジョウ</t>
    </rPh>
    <rPh sb="65" eb="67">
      <t>コドモ</t>
    </rPh>
    <rPh sb="70" eb="72">
      <t>コセイ</t>
    </rPh>
    <rPh sb="80" eb="81">
      <t>カ</t>
    </rPh>
    <rPh sb="84" eb="86">
      <t>キモ</t>
    </rPh>
    <rPh sb="94" eb="96">
      <t>メザ</t>
    </rPh>
    <rPh sb="98" eb="101">
      <t>イッカイセン</t>
    </rPh>
    <rPh sb="101" eb="103">
      <t>トッパ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</si>
</sst>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1" zoomScaleNormal="100" workbookViewId="0">
      <selection activeCell="AN30" sqref="AN3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6" t="s">
        <v>189</v>
      </c>
      <c r="B2" s="217"/>
      <c r="C2" s="218" t="s">
        <v>201</v>
      </c>
      <c r="D2" s="219"/>
      <c r="E2" s="219"/>
      <c r="F2" s="219"/>
      <c r="G2" s="219"/>
      <c r="H2" s="219"/>
      <c r="I2" s="220"/>
      <c r="J2" s="86" t="s">
        <v>187</v>
      </c>
      <c r="K2" s="87"/>
      <c r="L2" s="87"/>
      <c r="M2" s="87"/>
      <c r="N2" s="87"/>
      <c r="O2" s="88"/>
      <c r="P2" s="86" t="s">
        <v>165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215" t="s">
        <v>169</v>
      </c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1" t="s">
        <v>190</v>
      </c>
      <c r="B3" s="222"/>
      <c r="C3" s="223" t="s">
        <v>200</v>
      </c>
      <c r="D3" s="224"/>
      <c r="E3" s="224"/>
      <c r="F3" s="224"/>
      <c r="G3" s="224"/>
      <c r="H3" s="224"/>
      <c r="I3" s="225"/>
      <c r="J3" s="83" t="s">
        <v>159</v>
      </c>
      <c r="K3" s="84"/>
      <c r="L3" s="84"/>
      <c r="M3" s="84"/>
      <c r="N3" s="84"/>
      <c r="O3" s="85"/>
      <c r="P3" s="213" t="s">
        <v>202</v>
      </c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186" t="s">
        <v>178</v>
      </c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433625841</v>
      </c>
      <c r="D4" s="94"/>
      <c r="E4" s="94"/>
      <c r="F4" s="94"/>
      <c r="G4" s="94"/>
      <c r="H4" s="94"/>
      <c r="I4" s="95"/>
      <c r="J4" s="149" t="s">
        <v>185</v>
      </c>
      <c r="K4" s="150"/>
      <c r="L4" s="150"/>
      <c r="M4" s="150"/>
      <c r="N4" s="150"/>
      <c r="O4" s="151"/>
      <c r="P4" s="201" t="s">
        <v>162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2">
        <v>21022</v>
      </c>
      <c r="K5" s="152"/>
      <c r="L5" s="152"/>
      <c r="M5" s="152"/>
      <c r="N5" s="152"/>
      <c r="O5" s="152"/>
      <c r="P5" s="203" t="s">
        <v>203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3" t="s">
        <v>204</v>
      </c>
      <c r="AF5" s="204"/>
      <c r="AG5" s="204"/>
      <c r="AH5" s="204"/>
      <c r="AI5" s="204"/>
      <c r="AJ5" s="204"/>
      <c r="AK5" s="205"/>
      <c r="AL5" s="205"/>
      <c r="AM5" s="205"/>
      <c r="AN5" s="205"/>
      <c r="AO5" s="205"/>
      <c r="AP5" s="205"/>
      <c r="AQ5" s="205"/>
      <c r="AR5" s="205"/>
      <c r="AS5" s="206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5" t="s">
        <v>175</v>
      </c>
      <c r="D6" s="236"/>
      <c r="E6" s="208" t="s">
        <v>176</v>
      </c>
      <c r="F6" s="209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2" t="s">
        <v>163</v>
      </c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2" t="s">
        <v>164</v>
      </c>
      <c r="AL6" s="212"/>
      <c r="AM6" s="212"/>
      <c r="AN6" s="212"/>
      <c r="AO6" s="212"/>
      <c r="AP6" s="212"/>
      <c r="AQ6" s="212"/>
      <c r="AR6" s="212"/>
      <c r="AS6" s="212"/>
      <c r="AT6" s="57" t="s">
        <v>192</v>
      </c>
    </row>
    <row r="7" spans="1:51" ht="13.5" customHeight="1">
      <c r="A7" s="99"/>
      <c r="B7" s="100"/>
      <c r="C7" s="141" t="s">
        <v>205</v>
      </c>
      <c r="D7" s="110"/>
      <c r="E7" s="142" t="s">
        <v>207</v>
      </c>
      <c r="F7" s="111"/>
      <c r="G7" s="92">
        <v>507306028</v>
      </c>
      <c r="H7" s="92"/>
      <c r="I7" s="92"/>
      <c r="J7" s="92"/>
      <c r="K7" s="92"/>
      <c r="L7" s="92"/>
      <c r="M7" s="92">
        <v>217584</v>
      </c>
      <c r="N7" s="92"/>
      <c r="O7" s="92"/>
      <c r="P7" s="89" t="s">
        <v>72</v>
      </c>
      <c r="Q7" s="90"/>
      <c r="R7" s="108" t="s">
        <v>209</v>
      </c>
      <c r="S7" s="108"/>
      <c r="T7" s="108"/>
      <c r="U7" s="108"/>
      <c r="V7" s="50" t="s">
        <v>73</v>
      </c>
      <c r="W7" s="107" t="s">
        <v>210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3" t="s">
        <v>212</v>
      </c>
      <c r="AM7" s="153"/>
      <c r="AN7" s="153"/>
      <c r="AO7" s="153"/>
      <c r="AP7" s="153"/>
      <c r="AQ7" s="153"/>
      <c r="AR7" s="153"/>
      <c r="AS7" s="59" t="s">
        <v>75</v>
      </c>
      <c r="AT7" s="262">
        <v>76</v>
      </c>
    </row>
    <row r="8" spans="1:51" ht="18" customHeight="1">
      <c r="A8" s="99"/>
      <c r="B8" s="100"/>
      <c r="C8" s="143" t="s">
        <v>206</v>
      </c>
      <c r="D8" s="139"/>
      <c r="E8" s="144" t="s">
        <v>208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4" t="s">
        <v>211</v>
      </c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6" t="s">
        <v>213</v>
      </c>
      <c r="AL8" s="157"/>
      <c r="AM8" s="157"/>
      <c r="AN8" s="157"/>
      <c r="AO8" s="60" t="s">
        <v>76</v>
      </c>
      <c r="AP8" s="157" t="s">
        <v>214</v>
      </c>
      <c r="AQ8" s="157"/>
      <c r="AR8" s="157"/>
      <c r="AS8" s="158"/>
      <c r="AT8" s="262"/>
    </row>
    <row r="9" spans="1:51" ht="14.45" customHeight="1">
      <c r="A9" s="99" t="s">
        <v>150</v>
      </c>
      <c r="B9" s="100"/>
      <c r="C9" s="141" t="s">
        <v>215</v>
      </c>
      <c r="D9" s="110"/>
      <c r="E9" s="142" t="s">
        <v>218</v>
      </c>
      <c r="F9" s="111"/>
      <c r="G9" s="92">
        <v>512947514</v>
      </c>
      <c r="H9" s="92"/>
      <c r="I9" s="92"/>
      <c r="J9" s="92">
        <v>282192</v>
      </c>
      <c r="K9" s="92"/>
      <c r="L9" s="92"/>
      <c r="M9" s="92"/>
      <c r="N9" s="92"/>
      <c r="O9" s="92"/>
      <c r="P9" s="89" t="s">
        <v>72</v>
      </c>
      <c r="Q9" s="90"/>
      <c r="R9" s="108" t="s">
        <v>209</v>
      </c>
      <c r="S9" s="108"/>
      <c r="T9" s="108"/>
      <c r="U9" s="108"/>
      <c r="V9" s="50" t="s">
        <v>73</v>
      </c>
      <c r="W9" s="107" t="s">
        <v>222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3" t="s">
        <v>212</v>
      </c>
      <c r="AM9" s="153"/>
      <c r="AN9" s="153"/>
      <c r="AO9" s="153"/>
      <c r="AP9" s="153"/>
      <c r="AQ9" s="153"/>
      <c r="AR9" s="153"/>
      <c r="AS9" s="59" t="s">
        <v>194</v>
      </c>
      <c r="AT9" s="263">
        <v>38</v>
      </c>
    </row>
    <row r="10" spans="1:51" ht="18" customHeight="1">
      <c r="A10" s="99"/>
      <c r="B10" s="100"/>
      <c r="C10" s="143" t="s">
        <v>217</v>
      </c>
      <c r="D10" s="139"/>
      <c r="E10" s="144" t="s">
        <v>219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54" t="s">
        <v>223</v>
      </c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210"/>
      <c r="AK10" s="156" t="s">
        <v>224</v>
      </c>
      <c r="AL10" s="157"/>
      <c r="AM10" s="157"/>
      <c r="AN10" s="157"/>
      <c r="AO10" s="60" t="s">
        <v>195</v>
      </c>
      <c r="AP10" s="157" t="s">
        <v>225</v>
      </c>
      <c r="AQ10" s="157"/>
      <c r="AR10" s="157"/>
      <c r="AS10" s="158"/>
      <c r="AT10" s="263"/>
    </row>
    <row r="11" spans="1:51" ht="14.45" customHeight="1">
      <c r="A11" s="99" t="s">
        <v>151</v>
      </c>
      <c r="B11" s="100"/>
      <c r="C11" s="141" t="s">
        <v>216</v>
      </c>
      <c r="D11" s="110"/>
      <c r="E11" s="142" t="s">
        <v>220</v>
      </c>
      <c r="F11" s="111"/>
      <c r="G11" s="92">
        <v>514809133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209</v>
      </c>
      <c r="S11" s="108"/>
      <c r="T11" s="108"/>
      <c r="U11" s="108"/>
      <c r="V11" s="50" t="s">
        <v>73</v>
      </c>
      <c r="W11" s="107" t="s">
        <v>222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3" t="s">
        <v>212</v>
      </c>
      <c r="AM11" s="153"/>
      <c r="AN11" s="153"/>
      <c r="AO11" s="153"/>
      <c r="AP11" s="153"/>
      <c r="AQ11" s="153"/>
      <c r="AR11" s="153"/>
      <c r="AS11" s="59" t="s">
        <v>194</v>
      </c>
      <c r="AT11" s="263">
        <v>39</v>
      </c>
    </row>
    <row r="12" spans="1:51" ht="18" customHeight="1">
      <c r="A12" s="99"/>
      <c r="B12" s="100"/>
      <c r="C12" s="143" t="s">
        <v>217</v>
      </c>
      <c r="D12" s="139"/>
      <c r="E12" s="144" t="s">
        <v>221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4" t="s">
        <v>223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210"/>
      <c r="AK12" s="156" t="s">
        <v>224</v>
      </c>
      <c r="AL12" s="157"/>
      <c r="AM12" s="157"/>
      <c r="AN12" s="157"/>
      <c r="AO12" s="60" t="s">
        <v>195</v>
      </c>
      <c r="AP12" s="157" t="s">
        <v>226</v>
      </c>
      <c r="AQ12" s="157"/>
      <c r="AR12" s="157"/>
      <c r="AS12" s="158"/>
      <c r="AT12" s="263"/>
    </row>
    <row r="13" spans="1:51" ht="15" customHeight="1">
      <c r="A13" s="99" t="s">
        <v>152</v>
      </c>
      <c r="B13" s="100"/>
      <c r="C13" s="136"/>
      <c r="D13" s="110"/>
      <c r="E13" s="110"/>
      <c r="F13" s="111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264"/>
    </row>
    <row r="14" spans="1:51" ht="18" customHeight="1">
      <c r="A14" s="99"/>
      <c r="B14" s="100"/>
      <c r="C14" s="138"/>
      <c r="D14" s="139"/>
      <c r="E14" s="139"/>
      <c r="F14" s="140"/>
      <c r="G14" s="137"/>
      <c r="H14" s="137"/>
      <c r="I14" s="137"/>
      <c r="J14" s="137"/>
      <c r="K14" s="137"/>
      <c r="L14" s="137"/>
      <c r="M14" s="137"/>
      <c r="N14" s="137"/>
      <c r="O14" s="137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264"/>
    </row>
    <row r="15" spans="1:51" ht="15" customHeight="1">
      <c r="A15" s="148" t="s">
        <v>166</v>
      </c>
      <c r="B15" s="100"/>
      <c r="C15" s="141" t="s">
        <v>205</v>
      </c>
      <c r="D15" s="110"/>
      <c r="E15" s="142" t="s">
        <v>207</v>
      </c>
      <c r="F15" s="111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8" t="s">
        <v>209</v>
      </c>
      <c r="S15" s="108"/>
      <c r="T15" s="108"/>
      <c r="U15" s="108"/>
      <c r="V15" s="49" t="s">
        <v>73</v>
      </c>
      <c r="W15" s="107" t="s">
        <v>227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3" t="s">
        <v>212</v>
      </c>
      <c r="AM15" s="153"/>
      <c r="AN15" s="153"/>
      <c r="AO15" s="153"/>
      <c r="AP15" s="153"/>
      <c r="AQ15" s="153"/>
      <c r="AR15" s="153"/>
      <c r="AS15" s="59" t="s">
        <v>194</v>
      </c>
      <c r="AT15" s="263">
        <v>76</v>
      </c>
    </row>
    <row r="16" spans="1:51" ht="18" customHeight="1">
      <c r="A16" s="99"/>
      <c r="B16" s="100"/>
      <c r="C16" s="143" t="s">
        <v>206</v>
      </c>
      <c r="D16" s="139"/>
      <c r="E16" s="144" t="s">
        <v>208</v>
      </c>
      <c r="F16" s="140"/>
      <c r="G16" s="137"/>
      <c r="H16" s="137"/>
      <c r="I16" s="137"/>
      <c r="J16" s="137"/>
      <c r="K16" s="137"/>
      <c r="L16" s="137"/>
      <c r="M16" s="137"/>
      <c r="N16" s="137"/>
      <c r="O16" s="137"/>
      <c r="P16" s="154" t="s">
        <v>211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6" t="s">
        <v>213</v>
      </c>
      <c r="AL16" s="157"/>
      <c r="AM16" s="157"/>
      <c r="AN16" s="157"/>
      <c r="AO16" s="60" t="s">
        <v>195</v>
      </c>
      <c r="AP16" s="157" t="s">
        <v>228</v>
      </c>
      <c r="AQ16" s="157"/>
      <c r="AR16" s="157"/>
      <c r="AS16" s="158"/>
      <c r="AT16" s="263"/>
    </row>
    <row r="17" spans="1:46">
      <c r="A17" s="99" t="s">
        <v>6</v>
      </c>
      <c r="B17" s="100"/>
      <c r="C17" s="163" t="str">
        <f>IF(P16="","",P16)</f>
        <v>千葉県船橋市田喜野井1-35-9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3" t="str">
        <f>IF(AL15="","",AL15&amp;"-"&amp;AK16&amp;"-"&amp;AP16)</f>
        <v>047-477-7289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6" t="s">
        <v>198</v>
      </c>
      <c r="B23" s="145" t="s">
        <v>154</v>
      </c>
      <c r="C23" s="164" t="s">
        <v>173</v>
      </c>
      <c r="D23" s="165"/>
      <c r="E23" s="166" t="s">
        <v>174</v>
      </c>
      <c r="F23" s="167"/>
      <c r="G23" s="145" t="s">
        <v>155</v>
      </c>
      <c r="H23" s="145"/>
      <c r="I23" s="145" t="s">
        <v>156</v>
      </c>
      <c r="J23" s="145"/>
      <c r="K23" s="145"/>
      <c r="L23" s="145"/>
      <c r="M23" s="145" t="s">
        <v>157</v>
      </c>
      <c r="N23" s="145"/>
      <c r="O23" s="145"/>
      <c r="P23" s="232" t="s">
        <v>167</v>
      </c>
      <c r="Q23" s="145"/>
      <c r="R23" s="145"/>
      <c r="S23" s="145"/>
      <c r="T23" s="23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7"/>
      <c r="B24" s="100"/>
      <c r="C24" s="174" t="s">
        <v>171</v>
      </c>
      <c r="D24" s="175"/>
      <c r="E24" s="176" t="s">
        <v>172</v>
      </c>
      <c r="F24" s="177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4"/>
      <c r="U24" s="1"/>
      <c r="V24" s="1"/>
      <c r="W24" s="1"/>
      <c r="X24" s="1"/>
      <c r="Y24" s="159" t="s">
        <v>168</v>
      </c>
      <c r="Z24" s="160"/>
      <c r="AA24" s="160"/>
      <c r="AB24" s="160"/>
      <c r="AC24" s="160"/>
      <c r="AD24" s="160"/>
      <c r="AE24" s="160"/>
      <c r="AF24" s="160"/>
      <c r="AG24" s="16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162" t="s">
        <v>229</v>
      </c>
      <c r="C25" s="141" t="s">
        <v>216</v>
      </c>
      <c r="D25" s="110"/>
      <c r="E25" s="142" t="s">
        <v>243</v>
      </c>
      <c r="F25" s="111"/>
      <c r="G25" s="112">
        <v>6</v>
      </c>
      <c r="H25" s="114"/>
      <c r="I25" s="126" t="s">
        <v>261</v>
      </c>
      <c r="J25" s="113"/>
      <c r="K25" s="113"/>
      <c r="L25" s="114"/>
      <c r="M25" s="112">
        <v>512964524</v>
      </c>
      <c r="N25" s="113"/>
      <c r="O25" s="114"/>
      <c r="P25" s="112">
        <v>150</v>
      </c>
      <c r="Q25" s="113"/>
      <c r="R25" s="113"/>
      <c r="S25" s="113"/>
      <c r="T25" s="118"/>
      <c r="U25" s="1"/>
      <c r="V25" s="1"/>
      <c r="W25" s="1"/>
      <c r="X25" s="1"/>
      <c r="Y25" s="120">
        <v>7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3" t="s">
        <v>217</v>
      </c>
      <c r="D26" s="139"/>
      <c r="E26" s="144" t="s">
        <v>244</v>
      </c>
      <c r="F26" s="140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41" t="s">
        <v>230</v>
      </c>
      <c r="D27" s="110"/>
      <c r="E27" s="142" t="s">
        <v>245</v>
      </c>
      <c r="F27" s="111"/>
      <c r="G27" s="112">
        <v>6</v>
      </c>
      <c r="H27" s="114"/>
      <c r="I27" s="126" t="s">
        <v>262</v>
      </c>
      <c r="J27" s="127"/>
      <c r="K27" s="127"/>
      <c r="L27" s="128"/>
      <c r="M27" s="112">
        <v>514582243</v>
      </c>
      <c r="N27" s="113"/>
      <c r="O27" s="114"/>
      <c r="P27" s="112">
        <v>150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3" t="s">
        <v>231</v>
      </c>
      <c r="D28" s="139"/>
      <c r="E28" s="144" t="s">
        <v>246</v>
      </c>
      <c r="F28" s="140"/>
      <c r="G28" s="115"/>
      <c r="H28" s="117"/>
      <c r="I28" s="129"/>
      <c r="J28" s="130"/>
      <c r="K28" s="130"/>
      <c r="L28" s="131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41" t="s">
        <v>232</v>
      </c>
      <c r="D29" s="110"/>
      <c r="E29" s="142" t="s">
        <v>247</v>
      </c>
      <c r="F29" s="111"/>
      <c r="G29" s="112">
        <v>6</v>
      </c>
      <c r="H29" s="114"/>
      <c r="I29" s="126" t="s">
        <v>261</v>
      </c>
      <c r="J29" s="113"/>
      <c r="K29" s="113"/>
      <c r="L29" s="114"/>
      <c r="M29" s="112">
        <v>513551480</v>
      </c>
      <c r="N29" s="113"/>
      <c r="O29" s="114"/>
      <c r="P29" s="112">
        <v>148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3" t="s">
        <v>233</v>
      </c>
      <c r="D30" s="139"/>
      <c r="E30" s="144" t="s">
        <v>248</v>
      </c>
      <c r="F30" s="140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41" t="s">
        <v>234</v>
      </c>
      <c r="D31" s="110"/>
      <c r="E31" s="142" t="s">
        <v>249</v>
      </c>
      <c r="F31" s="111"/>
      <c r="G31" s="112">
        <v>6</v>
      </c>
      <c r="H31" s="114"/>
      <c r="I31" s="126" t="s">
        <v>262</v>
      </c>
      <c r="J31" s="127"/>
      <c r="K31" s="127"/>
      <c r="L31" s="128"/>
      <c r="M31" s="112">
        <v>514363254</v>
      </c>
      <c r="N31" s="113"/>
      <c r="O31" s="114"/>
      <c r="P31" s="112">
        <v>148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3" t="s">
        <v>235</v>
      </c>
      <c r="D32" s="139"/>
      <c r="E32" s="144" t="s">
        <v>250</v>
      </c>
      <c r="F32" s="140"/>
      <c r="G32" s="115"/>
      <c r="H32" s="117"/>
      <c r="I32" s="129"/>
      <c r="J32" s="130"/>
      <c r="K32" s="130"/>
      <c r="L32" s="131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9" t="s">
        <v>197</v>
      </c>
      <c r="Z32" s="160"/>
      <c r="AA32" s="160"/>
      <c r="AB32" s="160"/>
      <c r="AC32" s="160"/>
      <c r="AD32" s="160"/>
      <c r="AE32" s="160"/>
      <c r="AF32" s="160"/>
      <c r="AG32" s="16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41" t="s">
        <v>230</v>
      </c>
      <c r="D33" s="110"/>
      <c r="E33" s="142" t="s">
        <v>251</v>
      </c>
      <c r="F33" s="111"/>
      <c r="G33" s="112">
        <v>6</v>
      </c>
      <c r="H33" s="114"/>
      <c r="I33" s="126" t="s">
        <v>262</v>
      </c>
      <c r="J33" s="127"/>
      <c r="K33" s="127"/>
      <c r="L33" s="128"/>
      <c r="M33" s="112">
        <v>514582233</v>
      </c>
      <c r="N33" s="113"/>
      <c r="O33" s="114"/>
      <c r="P33" s="112">
        <v>150</v>
      </c>
      <c r="Q33" s="113"/>
      <c r="R33" s="113"/>
      <c r="S33" s="113"/>
      <c r="T33" s="118"/>
      <c r="U33" s="1"/>
      <c r="V33" s="1"/>
      <c r="W33" s="1"/>
      <c r="X33" s="1"/>
      <c r="Y33" s="226">
        <v>1</v>
      </c>
      <c r="Z33" s="227"/>
      <c r="AA33" s="227"/>
      <c r="AB33" s="227"/>
      <c r="AC33" s="227"/>
      <c r="AD33" s="227"/>
      <c r="AE33" s="227"/>
      <c r="AF33" s="227"/>
      <c r="AG33" s="22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3" t="s">
        <v>231</v>
      </c>
      <c r="D34" s="139"/>
      <c r="E34" s="144" t="s">
        <v>252</v>
      </c>
      <c r="F34" s="140"/>
      <c r="G34" s="115"/>
      <c r="H34" s="117"/>
      <c r="I34" s="129"/>
      <c r="J34" s="130"/>
      <c r="K34" s="130"/>
      <c r="L34" s="131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9"/>
      <c r="Z34" s="230"/>
      <c r="AA34" s="230"/>
      <c r="AB34" s="230"/>
      <c r="AC34" s="230"/>
      <c r="AD34" s="230"/>
      <c r="AE34" s="230"/>
      <c r="AF34" s="230"/>
      <c r="AG34" s="2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41" t="s">
        <v>236</v>
      </c>
      <c r="D35" s="110"/>
      <c r="E35" s="142" t="s">
        <v>253</v>
      </c>
      <c r="F35" s="111"/>
      <c r="G35" s="112">
        <v>6</v>
      </c>
      <c r="H35" s="114"/>
      <c r="I35" s="126" t="s">
        <v>263</v>
      </c>
      <c r="J35" s="113"/>
      <c r="K35" s="113"/>
      <c r="L35" s="114"/>
      <c r="M35" s="112">
        <v>515787523</v>
      </c>
      <c r="N35" s="113"/>
      <c r="O35" s="114"/>
      <c r="P35" s="112">
        <v>160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3" t="s">
        <v>237</v>
      </c>
      <c r="D36" s="139"/>
      <c r="E36" s="144" t="s">
        <v>254</v>
      </c>
      <c r="F36" s="140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41" t="s">
        <v>238</v>
      </c>
      <c r="D37" s="110"/>
      <c r="E37" s="142" t="s">
        <v>255</v>
      </c>
      <c r="F37" s="111"/>
      <c r="G37" s="112">
        <v>6</v>
      </c>
      <c r="H37" s="114"/>
      <c r="I37" s="126" t="s">
        <v>262</v>
      </c>
      <c r="J37" s="127"/>
      <c r="K37" s="127"/>
      <c r="L37" s="128"/>
      <c r="M37" s="112">
        <v>518128913</v>
      </c>
      <c r="N37" s="113"/>
      <c r="O37" s="114"/>
      <c r="P37" s="112">
        <v>151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3" t="s">
        <v>239</v>
      </c>
      <c r="D38" s="139"/>
      <c r="E38" s="144" t="s">
        <v>256</v>
      </c>
      <c r="F38" s="140"/>
      <c r="G38" s="115"/>
      <c r="H38" s="117"/>
      <c r="I38" s="129"/>
      <c r="J38" s="130"/>
      <c r="K38" s="130"/>
      <c r="L38" s="131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41" t="s">
        <v>240</v>
      </c>
      <c r="D39" s="110"/>
      <c r="E39" s="142" t="s">
        <v>257</v>
      </c>
      <c r="F39" s="111"/>
      <c r="G39" s="112">
        <v>4</v>
      </c>
      <c r="H39" s="114"/>
      <c r="I39" s="126" t="s">
        <v>262</v>
      </c>
      <c r="J39" s="127"/>
      <c r="K39" s="127"/>
      <c r="L39" s="128"/>
      <c r="M39" s="112">
        <v>514582227</v>
      </c>
      <c r="N39" s="113"/>
      <c r="O39" s="114"/>
      <c r="P39" s="112">
        <v>132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3" t="s">
        <v>235</v>
      </c>
      <c r="D40" s="139"/>
      <c r="E40" s="144" t="s">
        <v>258</v>
      </c>
      <c r="F40" s="140"/>
      <c r="G40" s="115"/>
      <c r="H40" s="117"/>
      <c r="I40" s="129"/>
      <c r="J40" s="130"/>
      <c r="K40" s="130"/>
      <c r="L40" s="131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41" t="s">
        <v>241</v>
      </c>
      <c r="D41" s="110"/>
      <c r="E41" s="142" t="s">
        <v>259</v>
      </c>
      <c r="F41" s="111"/>
      <c r="G41" s="112">
        <v>4</v>
      </c>
      <c r="H41" s="114"/>
      <c r="I41" s="126" t="s">
        <v>264</v>
      </c>
      <c r="J41" s="113"/>
      <c r="K41" s="113"/>
      <c r="L41" s="114"/>
      <c r="M41" s="112">
        <v>518128920</v>
      </c>
      <c r="N41" s="113"/>
      <c r="O41" s="114"/>
      <c r="P41" s="112">
        <v>145</v>
      </c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3" t="s">
        <v>242</v>
      </c>
      <c r="D42" s="139"/>
      <c r="E42" s="144" t="s">
        <v>260</v>
      </c>
      <c r="F42" s="140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/>
      <c r="C43" s="136"/>
      <c r="D43" s="110"/>
      <c r="E43" s="110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38"/>
      <c r="D44" s="139"/>
      <c r="E44" s="139"/>
      <c r="F44" s="140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/>
      <c r="C45" s="136"/>
      <c r="D45" s="110"/>
      <c r="E45" s="110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38"/>
      <c r="D46" s="139"/>
      <c r="E46" s="139"/>
      <c r="F46" s="140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/>
      <c r="C47" s="136"/>
      <c r="D47" s="110"/>
      <c r="E47" s="110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1"/>
      <c r="B48" s="182"/>
      <c r="C48" s="183"/>
      <c r="D48" s="184"/>
      <c r="E48" s="184"/>
      <c r="F48" s="185"/>
      <c r="G48" s="178"/>
      <c r="H48" s="179"/>
      <c r="I48" s="178"/>
      <c r="J48" s="180"/>
      <c r="K48" s="180"/>
      <c r="L48" s="179"/>
      <c r="M48" s="178"/>
      <c r="N48" s="180"/>
      <c r="O48" s="179"/>
      <c r="P48" s="178"/>
      <c r="Q48" s="180"/>
      <c r="R48" s="180"/>
      <c r="S48" s="180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5">
        <v>13</v>
      </c>
      <c r="B49" s="246"/>
      <c r="C49" s="248"/>
      <c r="D49" s="249"/>
      <c r="E49" s="249"/>
      <c r="F49" s="250"/>
      <c r="G49" s="237"/>
      <c r="H49" s="239"/>
      <c r="I49" s="237"/>
      <c r="J49" s="238"/>
      <c r="K49" s="238"/>
      <c r="L49" s="239"/>
      <c r="M49" s="237"/>
      <c r="N49" s="238"/>
      <c r="O49" s="239"/>
      <c r="P49" s="237"/>
      <c r="Q49" s="238"/>
      <c r="R49" s="238"/>
      <c r="S49" s="238"/>
      <c r="T49" s="24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7"/>
      <c r="C50" s="251"/>
      <c r="D50" s="252"/>
      <c r="E50" s="252"/>
      <c r="F50" s="253"/>
      <c r="G50" s="240"/>
      <c r="H50" s="242"/>
      <c r="I50" s="240"/>
      <c r="J50" s="241"/>
      <c r="K50" s="241"/>
      <c r="L50" s="242"/>
      <c r="M50" s="240"/>
      <c r="N50" s="241"/>
      <c r="O50" s="242"/>
      <c r="P50" s="240"/>
      <c r="Q50" s="241"/>
      <c r="R50" s="241"/>
      <c r="S50" s="241"/>
      <c r="T50" s="24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6"/>
      <c r="C51" s="248"/>
      <c r="D51" s="249"/>
      <c r="E51" s="249"/>
      <c r="F51" s="250"/>
      <c r="G51" s="237"/>
      <c r="H51" s="239"/>
      <c r="I51" s="237"/>
      <c r="J51" s="238"/>
      <c r="K51" s="238"/>
      <c r="L51" s="239"/>
      <c r="M51" s="237"/>
      <c r="N51" s="238"/>
      <c r="O51" s="239"/>
      <c r="P51" s="237"/>
      <c r="Q51" s="238"/>
      <c r="R51" s="238"/>
      <c r="S51" s="238"/>
      <c r="T51" s="24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8"/>
      <c r="C52" s="259"/>
      <c r="D52" s="260"/>
      <c r="E52" s="260"/>
      <c r="F52" s="261"/>
      <c r="G52" s="254"/>
      <c r="H52" s="255"/>
      <c r="I52" s="254"/>
      <c r="J52" s="256"/>
      <c r="K52" s="256"/>
      <c r="L52" s="255"/>
      <c r="M52" s="254"/>
      <c r="N52" s="256"/>
      <c r="O52" s="255"/>
      <c r="P52" s="254"/>
      <c r="Q52" s="256"/>
      <c r="R52" s="256"/>
      <c r="S52" s="256"/>
      <c r="T52" s="25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8" t="s">
        <v>170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70"/>
      <c r="U54" s="22"/>
      <c r="V54" s="196" t="s">
        <v>188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1" t="s">
        <v>265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2"/>
      <c r="V55" s="265">
        <f>LEN(A55)</f>
        <v>105</v>
      </c>
      <c r="W55" s="266"/>
      <c r="X55" s="266"/>
      <c r="Y55" s="266"/>
      <c r="Z55" s="266"/>
      <c r="AA55" s="266"/>
      <c r="AB55" s="266"/>
      <c r="AC55" s="266"/>
      <c r="AD55" s="266"/>
      <c r="AE55" s="266"/>
      <c r="AF55" s="26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4" t="s">
        <v>24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</row>
    <row r="2" spans="1:15">
      <c r="A2" s="268" t="s">
        <v>0</v>
      </c>
      <c r="B2" s="268"/>
      <c r="C2" s="271" t="str">
        <f>IF(入力!C3="","",入力!C3)</f>
        <v>タッキー６</v>
      </c>
      <c r="D2" s="271"/>
      <c r="E2" s="271"/>
      <c r="F2" s="271"/>
      <c r="G2" s="271"/>
      <c r="H2" s="271"/>
      <c r="I2" s="271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72">
        <f>IF(入力!C4="","",IF(入力!C5="",入力!C4,入力!C4&amp;"　　"&amp;入力!C5))</f>
        <v>433625841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日下　かず子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5"/>
      <c r="D7" s="286"/>
      <c r="E7" s="286"/>
      <c r="F7" s="286"/>
      <c r="G7" s="270">
        <f>IF(入力!G7="","",入力!G7)</f>
        <v>507306028</v>
      </c>
      <c r="H7" s="270"/>
      <c r="I7" s="270"/>
      <c r="J7" s="270" t="str">
        <f>IF(入力!J7="","",入力!J7)</f>
        <v/>
      </c>
      <c r="K7" s="270"/>
      <c r="L7" s="270"/>
      <c r="M7" s="270">
        <f>IF(入力!M7="","",入力!M7)</f>
        <v>217584</v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8" t="s">
        <v>2</v>
      </c>
      <c r="B9" s="268"/>
      <c r="C9" s="280" t="str">
        <f>IF(入力!C10="","",入力!C10&amp;"　"&amp;入力!E10)</f>
        <v>仲村　優樹</v>
      </c>
      <c r="D9" s="281"/>
      <c r="E9" s="281"/>
      <c r="F9" s="281"/>
      <c r="G9" s="270">
        <f>IF(入力!G9="","",入力!G9)</f>
        <v>512947514</v>
      </c>
      <c r="H9" s="270"/>
      <c r="I9" s="270"/>
      <c r="J9" s="270">
        <f>IF(入力!J9="","",入力!J9)</f>
        <v>282192</v>
      </c>
      <c r="K9" s="270"/>
      <c r="L9" s="270"/>
      <c r="M9" s="270" t="str">
        <f>IF(入力!M9="","",入力!M9)</f>
        <v/>
      </c>
      <c r="N9" s="270"/>
      <c r="O9" s="270"/>
    </row>
    <row r="10" spans="1:15" ht="14.45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8" t="s">
        <v>3</v>
      </c>
      <c r="B11" s="268"/>
      <c r="C11" s="280" t="str">
        <f>IF(入力!C12="","",入力!C12&amp;"　"&amp;入力!E12)</f>
        <v>仲村　麻里子</v>
      </c>
      <c r="D11" s="281"/>
      <c r="E11" s="281"/>
      <c r="F11" s="281"/>
      <c r="G11" s="270">
        <f>IF(入力!G11="","",入力!G11)</f>
        <v>514809133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/>
      </c>
      <c r="D13" s="281"/>
      <c r="E13" s="281"/>
      <c r="F13" s="281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8"/>
      <c r="B14" s="268"/>
      <c r="C14" s="282"/>
      <c r="D14" s="283"/>
      <c r="E14" s="283"/>
      <c r="F14" s="283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8" t="s">
        <v>5</v>
      </c>
      <c r="B15" s="268"/>
      <c r="C15" s="280" t="str">
        <f>IF(入力!C16="","",入力!C16&amp;"　"&amp;入力!E16)</f>
        <v>日下　かず子</v>
      </c>
      <c r="D15" s="281"/>
      <c r="E15" s="281"/>
      <c r="F15" s="278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8"/>
      <c r="B16" s="268"/>
      <c r="C16" s="282"/>
      <c r="D16" s="283"/>
      <c r="E16" s="283"/>
      <c r="F16" s="279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68" t="s">
        <v>6</v>
      </c>
      <c r="B17" s="268"/>
      <c r="C17" s="271" t="str">
        <f>IF(入力!C17="","",入力!C17&amp;"　"&amp;入力!E17)</f>
        <v>千葉県船橋市田喜野井1-35-9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8" t="s">
        <v>7</v>
      </c>
      <c r="B19" s="268"/>
      <c r="C19" s="271" t="str">
        <f>IF(入力!C19="","",入力!C19&amp;"　"&amp;入力!E19)</f>
        <v>047-477-7289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8" t="s">
        <v>8</v>
      </c>
      <c r="B21" s="268"/>
      <c r="C21" s="271" t="str">
        <f>IF(入力!C21="","",入力!C21&amp;"－"&amp;入力!E21&amp;"－"&amp;入力!G21)</f>
        <v/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 t="str">
        <f>IF(入力!B25="","",入力!B25)</f>
        <v>①</v>
      </c>
      <c r="C25" s="280" t="str">
        <f>IF(入力!C26="","",入力!C26&amp;"　"&amp;入力!E26)</f>
        <v>仲村　羽乃花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船橋市三山小学校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512964524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佐藤　唯奈</v>
      </c>
      <c r="D27" s="281"/>
      <c r="E27" s="281"/>
      <c r="F27" s="281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船橋市立飯山満小学校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514582243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関　ひなた</v>
      </c>
      <c r="D29" s="281"/>
      <c r="E29" s="281"/>
      <c r="F29" s="281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船橋市三山小学校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513551480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石黒　悠愛</v>
      </c>
      <c r="D31" s="281"/>
      <c r="E31" s="281"/>
      <c r="F31" s="281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船橋市立飯山満小学校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514363254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佐藤　玲奈</v>
      </c>
      <c r="D33" s="281"/>
      <c r="E33" s="281"/>
      <c r="F33" s="281"/>
      <c r="G33" s="268">
        <f>IF(入力!G33="","",入力!G33)</f>
        <v>6</v>
      </c>
      <c r="H33" s="268" t="str">
        <f>IF(入力!H33="","",入力!H33)</f>
        <v/>
      </c>
      <c r="I33" s="268" t="str">
        <f>IF(入力!I33="","",入力!I33)</f>
        <v>船橋市立飯山満小学校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514582233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堀　栞名</v>
      </c>
      <c r="D35" s="281"/>
      <c r="E35" s="281"/>
      <c r="F35" s="281"/>
      <c r="G35" s="268">
        <f>IF(入力!G35="","",入力!G35)</f>
        <v>6</v>
      </c>
      <c r="H35" s="268" t="str">
        <f>IF(入力!H35="","",入力!H35)</f>
        <v/>
      </c>
      <c r="I35" s="268" t="str">
        <f>IF(入力!I35="","",入力!I35)</f>
        <v>船橋市立中野木小学校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515787523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尾垣　優彩</v>
      </c>
      <c r="D37" s="281"/>
      <c r="E37" s="281"/>
      <c r="F37" s="281"/>
      <c r="G37" s="268">
        <f>IF(入力!G37="","",入力!G37)</f>
        <v>6</v>
      </c>
      <c r="H37" s="268" t="str">
        <f>IF(入力!H37="","",入力!H37)</f>
        <v/>
      </c>
      <c r="I37" s="268" t="str">
        <f>IF(入力!I37="","",入力!I37)</f>
        <v>船橋市立飯山満小学校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518128913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石黒　柚妃</v>
      </c>
      <c r="D39" s="281"/>
      <c r="E39" s="281"/>
      <c r="F39" s="281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船橋市立飯山満小学校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514582227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山口　朱優</v>
      </c>
      <c r="D41" s="281"/>
      <c r="E41" s="281"/>
      <c r="F41" s="281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船橋市立田喜野井小学校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518128920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 t="str">
        <f>IF(入力!B43="","",入力!B43)</f>
        <v/>
      </c>
      <c r="C43" s="280" t="str">
        <f>IF(入力!C44="","",入力!C44&amp;"　"&amp;入力!E44)</f>
        <v/>
      </c>
      <c r="D43" s="281"/>
      <c r="E43" s="281"/>
      <c r="F43" s="281"/>
      <c r="G43" s="268" t="str">
        <f>IF(入力!G43="","",入力!G43)</f>
        <v/>
      </c>
      <c r="H43" s="268" t="str">
        <f>IF(入力!H43="","",入力!H43)</f>
        <v/>
      </c>
      <c r="I43" s="268" t="str">
        <f>IF(入力!I43="","",入力!I43)</f>
        <v/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 t="str">
        <f>IF(入力!M43="","",入力!M43)</f>
        <v/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 t="str">
        <f>IF(入力!B45="","",入力!B45)</f>
        <v/>
      </c>
      <c r="C45" s="280" t="str">
        <f>IF(入力!C46="","",入力!C46&amp;"　"&amp;入力!E46)</f>
        <v/>
      </c>
      <c r="D45" s="281"/>
      <c r="E45" s="281"/>
      <c r="F45" s="281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 t="str">
        <f>IF(入力!B47="","",入力!B47)</f>
        <v/>
      </c>
      <c r="C47" s="280" t="str">
        <f>IF(入力!C48="","",入力!C48&amp;"　"&amp;入力!E48)</f>
        <v/>
      </c>
      <c r="D47" s="281"/>
      <c r="E47" s="281"/>
      <c r="F47" s="281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7"/>
      <c r="AW1" s="317"/>
      <c r="AX1" s="4" t="s">
        <v>28</v>
      </c>
      <c r="AY1" s="5"/>
      <c r="AZ1" s="317"/>
      <c r="BA1" s="317"/>
      <c r="BB1" s="4" t="s">
        <v>29</v>
      </c>
      <c r="BC1" s="5"/>
      <c r="BD1" s="317"/>
      <c r="BE1" s="31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8" t="s">
        <v>65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8"/>
      <c r="BF5" s="31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7" t="s">
        <v>32</v>
      </c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0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3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0">
        <v>36</v>
      </c>
      <c r="I12" s="351"/>
      <c r="J12" s="352"/>
      <c r="K12" s="4"/>
    </row>
    <row r="13" spans="1:60" ht="13.5" customHeight="1">
      <c r="F13" s="4" t="s">
        <v>35</v>
      </c>
      <c r="G13" s="4"/>
      <c r="H13" s="353"/>
      <c r="I13" s="354"/>
      <c r="J13" s="35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6"/>
      <c r="I14" s="357"/>
      <c r="J14" s="35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6" t="s">
        <v>37</v>
      </c>
      <c r="D16" s="297"/>
      <c r="E16" s="297"/>
      <c r="F16" s="297"/>
      <c r="G16" s="298"/>
      <c r="H16" s="348" t="s">
        <v>66</v>
      </c>
      <c r="I16" s="349"/>
      <c r="J16" s="349"/>
      <c r="K16" s="297" t="str">
        <f>IF(入力!C2="","",入力!C2)</f>
        <v>タッキーシックス</v>
      </c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8"/>
      <c r="Y16" s="367" t="s">
        <v>67</v>
      </c>
      <c r="Z16" s="368"/>
      <c r="AA16" s="368"/>
      <c r="AB16" s="368"/>
      <c r="AC16" s="368"/>
      <c r="AD16" s="368"/>
      <c r="AE16" s="368"/>
      <c r="AF16" s="368"/>
      <c r="AG16" s="368"/>
      <c r="AH16" s="368"/>
      <c r="AI16" s="369"/>
      <c r="AJ16" s="320" t="s">
        <v>38</v>
      </c>
      <c r="AK16" s="321"/>
      <c r="AL16" s="321"/>
      <c r="AM16" s="322"/>
      <c r="AN16" s="342" t="str">
        <f>IF(入力!P3="","",入力!P3)</f>
        <v>船橋市</v>
      </c>
      <c r="AO16" s="343"/>
      <c r="AP16" s="343"/>
      <c r="AQ16" s="343"/>
      <c r="AR16" s="343"/>
      <c r="AS16" s="343"/>
      <c r="AT16" s="321" t="s">
        <v>68</v>
      </c>
      <c r="AU16" s="322"/>
      <c r="AV16" s="328" t="s">
        <v>39</v>
      </c>
      <c r="AW16" s="297"/>
      <c r="AX16" s="297"/>
      <c r="AY16" s="298"/>
      <c r="AZ16" s="330" t="str">
        <f>IF(入力!P5="","",入力!P5)</f>
        <v>総武</v>
      </c>
      <c r="BA16" s="331"/>
      <c r="BB16" s="331"/>
      <c r="BC16" s="331"/>
      <c r="BD16" s="331"/>
      <c r="BE16" s="331"/>
      <c r="BF16" s="305" t="s">
        <v>40</v>
      </c>
    </row>
    <row r="17" spans="3:58" ht="4.5" customHeight="1">
      <c r="C17" s="299"/>
      <c r="D17" s="300"/>
      <c r="E17" s="300"/>
      <c r="F17" s="300"/>
      <c r="G17" s="301"/>
      <c r="H17" s="340" t="str">
        <f>IF(入力!C3="","",入力!C3)</f>
        <v>タッキー６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36" t="str">
        <f>IF(入力!J3="","","("&amp;入力!J3&amp;")")</f>
        <v>(女子)</v>
      </c>
      <c r="V17" s="336"/>
      <c r="W17" s="336"/>
      <c r="X17" s="337"/>
      <c r="Y17" s="370">
        <f>IF(入力!C4="","",入力!C4)</f>
        <v>433625841</v>
      </c>
      <c r="Z17" s="371"/>
      <c r="AA17" s="371"/>
      <c r="AB17" s="371"/>
      <c r="AC17" s="371"/>
      <c r="AD17" s="371"/>
      <c r="AE17" s="371"/>
      <c r="AF17" s="371"/>
      <c r="AG17" s="371"/>
      <c r="AH17" s="371"/>
      <c r="AI17" s="372"/>
      <c r="AJ17" s="323"/>
      <c r="AK17" s="324"/>
      <c r="AL17" s="324"/>
      <c r="AM17" s="325"/>
      <c r="AN17" s="344"/>
      <c r="AO17" s="345"/>
      <c r="AP17" s="345"/>
      <c r="AQ17" s="345"/>
      <c r="AR17" s="345"/>
      <c r="AS17" s="345"/>
      <c r="AT17" s="324"/>
      <c r="AU17" s="325"/>
      <c r="AV17" s="329"/>
      <c r="AW17" s="300"/>
      <c r="AX17" s="300"/>
      <c r="AY17" s="301"/>
      <c r="AZ17" s="332"/>
      <c r="BA17" s="333"/>
      <c r="BB17" s="333"/>
      <c r="BC17" s="333"/>
      <c r="BD17" s="333"/>
      <c r="BE17" s="333"/>
      <c r="BF17" s="306"/>
    </row>
    <row r="18" spans="3:58" ht="16.5" customHeight="1">
      <c r="C18" s="302"/>
      <c r="D18" s="303"/>
      <c r="E18" s="303"/>
      <c r="F18" s="303"/>
      <c r="G18" s="304"/>
      <c r="H18" s="308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38"/>
      <c r="V18" s="338"/>
      <c r="W18" s="338"/>
      <c r="X18" s="339"/>
      <c r="Y18" s="373"/>
      <c r="Z18" s="374"/>
      <c r="AA18" s="374"/>
      <c r="AB18" s="374"/>
      <c r="AC18" s="374"/>
      <c r="AD18" s="374"/>
      <c r="AE18" s="374"/>
      <c r="AF18" s="374"/>
      <c r="AG18" s="374"/>
      <c r="AH18" s="374"/>
      <c r="AI18" s="375"/>
      <c r="AJ18" s="326"/>
      <c r="AK18" s="315"/>
      <c r="AL18" s="315"/>
      <c r="AM18" s="327"/>
      <c r="AN18" s="346"/>
      <c r="AO18" s="347"/>
      <c r="AP18" s="347"/>
      <c r="AQ18" s="347"/>
      <c r="AR18" s="347"/>
      <c r="AS18" s="347"/>
      <c r="AT18" s="315"/>
      <c r="AU18" s="327"/>
      <c r="AV18" s="311"/>
      <c r="AW18" s="303"/>
      <c r="AX18" s="303"/>
      <c r="AY18" s="304"/>
      <c r="AZ18" s="334" t="str">
        <f>IF(入力!AE5="","",入力!AE5)</f>
        <v>津田沼</v>
      </c>
      <c r="BA18" s="335"/>
      <c r="BB18" s="335"/>
      <c r="BC18" s="335"/>
      <c r="BD18" s="335"/>
      <c r="BE18" s="335"/>
      <c r="BF18" s="13" t="s">
        <v>41</v>
      </c>
    </row>
    <row r="19" spans="3:58" ht="15" customHeight="1">
      <c r="C19" s="359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16" t="s">
        <v>42</v>
      </c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 t="s">
        <v>69</v>
      </c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6"/>
      <c r="AP19" s="316"/>
      <c r="AQ19" s="316"/>
      <c r="AR19" s="316"/>
      <c r="AS19" s="316" t="s">
        <v>70</v>
      </c>
      <c r="AT19" s="316"/>
      <c r="AU19" s="316"/>
      <c r="AV19" s="316"/>
      <c r="AW19" s="316"/>
      <c r="AX19" s="316"/>
      <c r="AY19" s="316"/>
      <c r="AZ19" s="316"/>
      <c r="BA19" s="316"/>
      <c r="BB19" s="316"/>
      <c r="BC19" s="316"/>
      <c r="BD19" s="316"/>
      <c r="BE19" s="316"/>
      <c r="BF19" s="319"/>
    </row>
    <row r="20" spans="3:58" ht="15" customHeight="1">
      <c r="C20" s="377" t="s">
        <v>43</v>
      </c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76" t="str">
        <f>IF(入力!J7="","",入力!J7)</f>
        <v/>
      </c>
      <c r="P20" s="376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>
        <f>IF(入力!J9="","",入力!J9)</f>
        <v>282192</v>
      </c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 t="str">
        <f>IF(入力!J11="","",入力!J11)</f>
        <v/>
      </c>
      <c r="AT20" s="376"/>
      <c r="AU20" s="376"/>
      <c r="AV20" s="376"/>
      <c r="AW20" s="376"/>
      <c r="AX20" s="376"/>
      <c r="AY20" s="376"/>
      <c r="AZ20" s="376"/>
      <c r="BA20" s="376"/>
      <c r="BB20" s="376"/>
      <c r="BC20" s="376"/>
      <c r="BD20" s="376"/>
      <c r="BE20" s="376"/>
      <c r="BF20" s="384"/>
    </row>
    <row r="21" spans="3:58" ht="15" customHeight="1">
      <c r="C21" s="377" t="s">
        <v>44</v>
      </c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76">
        <f>IF(入力!M7="","",入力!M7)</f>
        <v>217584</v>
      </c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 t="str">
        <f>IF(入力!M9="","",入力!M9)</f>
        <v/>
      </c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 t="str">
        <f>IF(入力!M11="","",入力!M11)</f>
        <v/>
      </c>
      <c r="AT21" s="376"/>
      <c r="AU21" s="376"/>
      <c r="AV21" s="376"/>
      <c r="AW21" s="376"/>
      <c r="AX21" s="376"/>
      <c r="AY21" s="376"/>
      <c r="AZ21" s="376"/>
      <c r="BA21" s="376"/>
      <c r="BB21" s="376"/>
      <c r="BC21" s="376"/>
      <c r="BD21" s="376"/>
      <c r="BE21" s="376"/>
      <c r="BF21" s="384"/>
    </row>
    <row r="22" spans="3:58" ht="12" customHeight="1">
      <c r="C22" s="364" t="s">
        <v>71</v>
      </c>
      <c r="D22" s="365"/>
      <c r="E22" s="365"/>
      <c r="F22" s="365"/>
      <c r="G22" s="366"/>
      <c r="H22" s="312" t="str">
        <f>IF(入力!C7="","",入力!C7&amp;"　"&amp;入力!E7)</f>
        <v>クサカ　カズコ</v>
      </c>
      <c r="I22" s="307"/>
      <c r="J22" s="307"/>
      <c r="K22" s="307"/>
      <c r="L22" s="307"/>
      <c r="M22" s="307"/>
      <c r="N22" s="307"/>
      <c r="O22" s="307"/>
      <c r="P22" s="307"/>
      <c r="Q22" s="313"/>
      <c r="R22" s="314" t="s">
        <v>45</v>
      </c>
      <c r="S22" s="307"/>
      <c r="T22" s="378">
        <f>IF(入力!AT7="","",入力!AT7)</f>
        <v>76</v>
      </c>
      <c r="U22" s="379"/>
      <c r="V22" s="380"/>
      <c r="W22" s="314" t="s">
        <v>46</v>
      </c>
      <c r="X22" s="314"/>
      <c r="Y22" s="314"/>
      <c r="Z22" s="14" t="s">
        <v>72</v>
      </c>
      <c r="AA22" s="15"/>
      <c r="AB22" s="307" t="str">
        <f>IF(入力!R7="","",入力!R7)</f>
        <v>274</v>
      </c>
      <c r="AC22" s="307"/>
      <c r="AD22" s="307"/>
      <c r="AE22" s="307"/>
      <c r="AF22" s="16" t="s">
        <v>73</v>
      </c>
      <c r="AG22" s="307" t="str">
        <f>IF(入力!W7="","",入力!W7)</f>
        <v>0073</v>
      </c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13"/>
      <c r="AU22" s="314" t="s">
        <v>47</v>
      </c>
      <c r="AV22" s="307"/>
      <c r="AW22" s="307"/>
      <c r="AX22" s="17" t="s">
        <v>74</v>
      </c>
      <c r="AY22" s="307" t="str">
        <f>IF(入力!AL7="","",入力!AL7)</f>
        <v>047</v>
      </c>
      <c r="AZ22" s="307"/>
      <c r="BA22" s="307"/>
      <c r="BB22" s="307"/>
      <c r="BC22" s="307"/>
      <c r="BD22" s="307"/>
      <c r="BE22" s="307"/>
      <c r="BF22" s="18" t="s">
        <v>75</v>
      </c>
    </row>
    <row r="23" spans="3:58" ht="19.5" customHeight="1">
      <c r="C23" s="302" t="s">
        <v>48</v>
      </c>
      <c r="D23" s="303"/>
      <c r="E23" s="303"/>
      <c r="F23" s="303"/>
      <c r="G23" s="304"/>
      <c r="H23" s="356" t="str">
        <f>IF(入力!C8="","",入力!C8&amp;"　"&amp;入力!E8)</f>
        <v>日下　かず子</v>
      </c>
      <c r="I23" s="357"/>
      <c r="J23" s="357"/>
      <c r="K23" s="357"/>
      <c r="L23" s="357"/>
      <c r="M23" s="357"/>
      <c r="N23" s="357"/>
      <c r="O23" s="357"/>
      <c r="P23" s="357"/>
      <c r="Q23" s="358"/>
      <c r="R23" s="303"/>
      <c r="S23" s="303"/>
      <c r="T23" s="381"/>
      <c r="U23" s="382"/>
      <c r="V23" s="383"/>
      <c r="W23" s="315"/>
      <c r="X23" s="315"/>
      <c r="Y23" s="315"/>
      <c r="Z23" s="308" t="str">
        <f>IF(入力!P8="","",入力!P8)</f>
        <v>千葉県船橋市田喜野井1-35-9</v>
      </c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10"/>
      <c r="AU23" s="303"/>
      <c r="AV23" s="303"/>
      <c r="AW23" s="303"/>
      <c r="AX23" s="311" t="str">
        <f>IF(入力!AK8="","",入力!AK8)</f>
        <v>477</v>
      </c>
      <c r="AY23" s="303"/>
      <c r="AZ23" s="303"/>
      <c r="BA23" s="303"/>
      <c r="BB23" s="19" t="s">
        <v>76</v>
      </c>
      <c r="BC23" s="303" t="str">
        <f>IF(入力!AP8="","",入力!AP8)</f>
        <v>7289</v>
      </c>
      <c r="BD23" s="303"/>
      <c r="BE23" s="303"/>
      <c r="BF23" s="385"/>
    </row>
    <row r="24" spans="3:58" ht="12" customHeight="1">
      <c r="C24" s="364" t="s">
        <v>77</v>
      </c>
      <c r="D24" s="365"/>
      <c r="E24" s="365"/>
      <c r="F24" s="365"/>
      <c r="G24" s="366"/>
      <c r="H24" s="312" t="str">
        <f>IF(入力!C9="","",入力!C9&amp;"　"&amp;入力!E9)</f>
        <v>ナカムラ　ユウキ</v>
      </c>
      <c r="I24" s="307"/>
      <c r="J24" s="307"/>
      <c r="K24" s="307"/>
      <c r="L24" s="307"/>
      <c r="M24" s="307"/>
      <c r="N24" s="307"/>
      <c r="O24" s="307"/>
      <c r="P24" s="307"/>
      <c r="Q24" s="313"/>
      <c r="R24" s="314" t="s">
        <v>45</v>
      </c>
      <c r="S24" s="307"/>
      <c r="T24" s="378">
        <f>IF(入力!AT9="","",入力!AT9)</f>
        <v>38</v>
      </c>
      <c r="U24" s="379"/>
      <c r="V24" s="380"/>
      <c r="W24" s="314" t="s">
        <v>46</v>
      </c>
      <c r="X24" s="314"/>
      <c r="Y24" s="314"/>
      <c r="Z24" s="14" t="s">
        <v>72</v>
      </c>
      <c r="AA24" s="15"/>
      <c r="AB24" s="307" t="str">
        <f>IF(入力!R9="","",入力!R9)</f>
        <v>274</v>
      </c>
      <c r="AC24" s="307"/>
      <c r="AD24" s="307"/>
      <c r="AE24" s="307"/>
      <c r="AF24" s="16" t="s">
        <v>73</v>
      </c>
      <c r="AG24" s="307" t="str">
        <f>IF(入力!W9="","",入力!W9)</f>
        <v>0072</v>
      </c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13"/>
      <c r="AU24" s="314" t="s">
        <v>47</v>
      </c>
      <c r="AV24" s="307"/>
      <c r="AW24" s="307"/>
      <c r="AX24" s="17" t="s">
        <v>74</v>
      </c>
      <c r="AY24" s="307" t="str">
        <f>IF(入力!AL9="","",入力!AL9)</f>
        <v>047</v>
      </c>
      <c r="AZ24" s="307"/>
      <c r="BA24" s="307"/>
      <c r="BB24" s="307"/>
      <c r="BC24" s="307"/>
      <c r="BD24" s="307"/>
      <c r="BE24" s="307"/>
      <c r="BF24" s="18" t="s">
        <v>75</v>
      </c>
    </row>
    <row r="25" spans="3:58" ht="19.5" customHeight="1">
      <c r="C25" s="302" t="s">
        <v>78</v>
      </c>
      <c r="D25" s="303"/>
      <c r="E25" s="303"/>
      <c r="F25" s="303"/>
      <c r="G25" s="304"/>
      <c r="H25" s="356" t="str">
        <f>IF(入力!C10="","",入力!C10&amp;"　"&amp;入力!E10)</f>
        <v>仲村　優樹</v>
      </c>
      <c r="I25" s="357"/>
      <c r="J25" s="357"/>
      <c r="K25" s="357"/>
      <c r="L25" s="357"/>
      <c r="M25" s="357"/>
      <c r="N25" s="357"/>
      <c r="O25" s="357"/>
      <c r="P25" s="357"/>
      <c r="Q25" s="358"/>
      <c r="R25" s="303"/>
      <c r="S25" s="303"/>
      <c r="T25" s="381"/>
      <c r="U25" s="382"/>
      <c r="V25" s="383"/>
      <c r="W25" s="315"/>
      <c r="X25" s="315"/>
      <c r="Y25" s="315"/>
      <c r="Z25" s="308" t="str">
        <f>IF(入力!P10="","",入力!P10)</f>
        <v>千葉県船橋市三山1-41-1-504</v>
      </c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10"/>
      <c r="AU25" s="303"/>
      <c r="AV25" s="303"/>
      <c r="AW25" s="303"/>
      <c r="AX25" s="311" t="str">
        <f>IF(入力!AK10="","",入力!AK10)</f>
        <v>476</v>
      </c>
      <c r="AY25" s="303"/>
      <c r="AZ25" s="303"/>
      <c r="BA25" s="303"/>
      <c r="BB25" s="19" t="s">
        <v>76</v>
      </c>
      <c r="BC25" s="303" t="str">
        <f>IF(入力!AP10="","",入力!AP10)</f>
        <v>2752</v>
      </c>
      <c r="BD25" s="303"/>
      <c r="BE25" s="303"/>
      <c r="BF25" s="385"/>
    </row>
    <row r="26" spans="3:58" ht="12" customHeight="1">
      <c r="C26" s="364" t="s">
        <v>71</v>
      </c>
      <c r="D26" s="365"/>
      <c r="E26" s="365"/>
      <c r="F26" s="365"/>
      <c r="G26" s="366"/>
      <c r="H26" s="312" t="str">
        <f>IF(入力!C11="","",入力!C11&amp;"　"&amp;入力!E11)</f>
        <v>ナカムラ　マリコ</v>
      </c>
      <c r="I26" s="307"/>
      <c r="J26" s="307"/>
      <c r="K26" s="307"/>
      <c r="L26" s="307"/>
      <c r="M26" s="307"/>
      <c r="N26" s="307"/>
      <c r="O26" s="307"/>
      <c r="P26" s="307"/>
      <c r="Q26" s="313"/>
      <c r="R26" s="314" t="s">
        <v>45</v>
      </c>
      <c r="S26" s="307"/>
      <c r="T26" s="378">
        <f>IF(入力!AT11="","",入力!AT11)</f>
        <v>39</v>
      </c>
      <c r="U26" s="379"/>
      <c r="V26" s="380"/>
      <c r="W26" s="314" t="s">
        <v>46</v>
      </c>
      <c r="X26" s="314"/>
      <c r="Y26" s="314"/>
      <c r="Z26" s="14" t="s">
        <v>72</v>
      </c>
      <c r="AA26" s="15"/>
      <c r="AB26" s="307" t="str">
        <f>IF(入力!R11="","",入力!R11)</f>
        <v>274</v>
      </c>
      <c r="AC26" s="307"/>
      <c r="AD26" s="307"/>
      <c r="AE26" s="307"/>
      <c r="AF26" s="16" t="s">
        <v>73</v>
      </c>
      <c r="AG26" s="307" t="str">
        <f>IF(入力!W11="","",入力!W11)</f>
        <v>0072</v>
      </c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13"/>
      <c r="AU26" s="314" t="s">
        <v>47</v>
      </c>
      <c r="AV26" s="307"/>
      <c r="AW26" s="307"/>
      <c r="AX26" s="17" t="s">
        <v>74</v>
      </c>
      <c r="AY26" s="307" t="str">
        <f>IF(入力!AL11="","",入力!AL11)</f>
        <v>047</v>
      </c>
      <c r="AZ26" s="307"/>
      <c r="BA26" s="307"/>
      <c r="BB26" s="307"/>
      <c r="BC26" s="307"/>
      <c r="BD26" s="307"/>
      <c r="BE26" s="307"/>
      <c r="BF26" s="18" t="s">
        <v>75</v>
      </c>
    </row>
    <row r="27" spans="3:58" ht="19.5" customHeight="1">
      <c r="C27" s="302" t="s">
        <v>79</v>
      </c>
      <c r="D27" s="303"/>
      <c r="E27" s="303"/>
      <c r="F27" s="303"/>
      <c r="G27" s="304"/>
      <c r="H27" s="356" t="str">
        <f>IF(入力!C12="","",入力!C12&amp;"　"&amp;入力!E12)</f>
        <v>仲村　麻里子</v>
      </c>
      <c r="I27" s="357"/>
      <c r="J27" s="357"/>
      <c r="K27" s="357"/>
      <c r="L27" s="357"/>
      <c r="M27" s="357"/>
      <c r="N27" s="357"/>
      <c r="O27" s="357"/>
      <c r="P27" s="357"/>
      <c r="Q27" s="358"/>
      <c r="R27" s="303"/>
      <c r="S27" s="303"/>
      <c r="T27" s="381"/>
      <c r="U27" s="382"/>
      <c r="V27" s="383"/>
      <c r="W27" s="315"/>
      <c r="X27" s="315"/>
      <c r="Y27" s="315"/>
      <c r="Z27" s="308" t="str">
        <f>IF(入力!P12="","",入力!P12)</f>
        <v>千葉県船橋市三山1-41-1-504</v>
      </c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10"/>
      <c r="AU27" s="303"/>
      <c r="AV27" s="303"/>
      <c r="AW27" s="303"/>
      <c r="AX27" s="311" t="str">
        <f>IF(入力!AK12="","",入力!AK12)</f>
        <v>476</v>
      </c>
      <c r="AY27" s="303"/>
      <c r="AZ27" s="303"/>
      <c r="BA27" s="303"/>
      <c r="BB27" s="19" t="s">
        <v>76</v>
      </c>
      <c r="BC27" s="303" t="str">
        <f>IF(入力!AP12="","",入力!AP12)</f>
        <v>2752</v>
      </c>
      <c r="BD27" s="303"/>
      <c r="BE27" s="303"/>
      <c r="BF27" s="385"/>
    </row>
    <row r="28" spans="3:58" ht="12" customHeight="1">
      <c r="C28" s="364" t="s">
        <v>71</v>
      </c>
      <c r="D28" s="365"/>
      <c r="E28" s="365"/>
      <c r="F28" s="365"/>
      <c r="G28" s="366"/>
      <c r="H28" s="312" t="str">
        <f>IF(入力!C15="","",入力!C15&amp;"　"&amp;入力!E15)</f>
        <v>クサカ　カズコ</v>
      </c>
      <c r="I28" s="307"/>
      <c r="J28" s="307"/>
      <c r="K28" s="307"/>
      <c r="L28" s="307"/>
      <c r="M28" s="307"/>
      <c r="N28" s="307"/>
      <c r="O28" s="307"/>
      <c r="P28" s="307"/>
      <c r="Q28" s="313"/>
      <c r="R28" s="314" t="s">
        <v>45</v>
      </c>
      <c r="S28" s="307"/>
      <c r="T28" s="378">
        <f>IF(入力!AT15="","",入力!AT15)</f>
        <v>76</v>
      </c>
      <c r="U28" s="379"/>
      <c r="V28" s="380"/>
      <c r="W28" s="314" t="s">
        <v>46</v>
      </c>
      <c r="X28" s="314"/>
      <c r="Y28" s="314"/>
      <c r="Z28" s="14" t="s">
        <v>72</v>
      </c>
      <c r="AA28" s="15"/>
      <c r="AB28" s="307" t="str">
        <f>IF(入力!R15="","",入力!R15)</f>
        <v>274</v>
      </c>
      <c r="AC28" s="307"/>
      <c r="AD28" s="307"/>
      <c r="AE28" s="307"/>
      <c r="AF28" s="16" t="s">
        <v>73</v>
      </c>
      <c r="AG28" s="307" t="str">
        <f>IF(入力!W15="","",入力!W15)</f>
        <v>0073</v>
      </c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13"/>
      <c r="AU28" s="314" t="s">
        <v>47</v>
      </c>
      <c r="AV28" s="307"/>
      <c r="AW28" s="307"/>
      <c r="AX28" s="17" t="s">
        <v>74</v>
      </c>
      <c r="AY28" s="307" t="str">
        <f>IF(入力!AL15="","",入力!AL15)</f>
        <v>047</v>
      </c>
      <c r="AZ28" s="307"/>
      <c r="BA28" s="307"/>
      <c r="BB28" s="307"/>
      <c r="BC28" s="307"/>
      <c r="BD28" s="307"/>
      <c r="BE28" s="307"/>
      <c r="BF28" s="18" t="s">
        <v>75</v>
      </c>
    </row>
    <row r="29" spans="3:58" ht="19.5" customHeight="1" thickBot="1">
      <c r="C29" s="361" t="s">
        <v>49</v>
      </c>
      <c r="D29" s="362"/>
      <c r="E29" s="362"/>
      <c r="F29" s="362"/>
      <c r="G29" s="363"/>
      <c r="H29" s="390" t="str">
        <f>IF(入力!C16="","",入力!C16&amp;"　"&amp;入力!E16)</f>
        <v>日下　かず子</v>
      </c>
      <c r="I29" s="391"/>
      <c r="J29" s="391"/>
      <c r="K29" s="391"/>
      <c r="L29" s="391"/>
      <c r="M29" s="391"/>
      <c r="N29" s="391"/>
      <c r="O29" s="391"/>
      <c r="P29" s="391"/>
      <c r="Q29" s="392"/>
      <c r="R29" s="362"/>
      <c r="S29" s="362"/>
      <c r="T29" s="387"/>
      <c r="U29" s="388"/>
      <c r="V29" s="389"/>
      <c r="W29" s="386"/>
      <c r="X29" s="386"/>
      <c r="Y29" s="386"/>
      <c r="Z29" s="403" t="str">
        <f>IF(入力!P16="","",入力!P16)</f>
        <v>千葉県船橋市田喜野井1-35-9</v>
      </c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4"/>
      <c r="AT29" s="405"/>
      <c r="AU29" s="362"/>
      <c r="AV29" s="362"/>
      <c r="AW29" s="362"/>
      <c r="AX29" s="406" t="str">
        <f>IF(入力!AK16="","",入力!AK16)</f>
        <v>477</v>
      </c>
      <c r="AY29" s="362"/>
      <c r="AZ29" s="362"/>
      <c r="BA29" s="362"/>
      <c r="BB29" s="73" t="s">
        <v>76</v>
      </c>
      <c r="BC29" s="362" t="str">
        <f>IF(入力!AP16="","",入力!AP16)</f>
        <v>7289</v>
      </c>
      <c r="BD29" s="362"/>
      <c r="BE29" s="362"/>
      <c r="BF29" s="40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0" t="s">
        <v>52</v>
      </c>
      <c r="D33" s="393"/>
      <c r="E33" s="393"/>
      <c r="F33" s="393" t="s">
        <v>53</v>
      </c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 t="s">
        <v>54</v>
      </c>
      <c r="R33" s="393"/>
      <c r="S33" s="393"/>
      <c r="T33" s="393" t="s">
        <v>55</v>
      </c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 t="s">
        <v>56</v>
      </c>
      <c r="AK33" s="393"/>
      <c r="AL33" s="393"/>
      <c r="AM33" s="393"/>
      <c r="AN33" s="393"/>
      <c r="AO33" s="393"/>
      <c r="AP33" s="393"/>
      <c r="AQ33" s="393"/>
      <c r="AR33" s="393"/>
      <c r="AS33" s="393"/>
      <c r="AT33" s="393"/>
      <c r="AU33" s="393"/>
      <c r="AV33" s="393"/>
      <c r="AW33" s="393"/>
      <c r="AX33" s="393"/>
      <c r="AY33" s="393"/>
      <c r="AZ33" s="393" t="s">
        <v>57</v>
      </c>
      <c r="BA33" s="393"/>
      <c r="BB33" s="393"/>
      <c r="BC33" s="393"/>
      <c r="BD33" s="393"/>
      <c r="BE33" s="393"/>
      <c r="BF33" s="394"/>
    </row>
    <row r="34" spans="3:58" ht="15" customHeight="1">
      <c r="C34" s="421" t="str">
        <f>IF(入力!B25="","",入力!B25)</f>
        <v>①</v>
      </c>
      <c r="D34" s="422"/>
      <c r="E34" s="423"/>
      <c r="F34" s="408" t="str">
        <f>IF(入力!C26="","",入力!C25&amp;"　"&amp;入力!E25&amp;"
"&amp;入力!C26&amp;"　"&amp;入力!E26)</f>
        <v>ナカムラ　ハノカ
仲村　羽乃花</v>
      </c>
      <c r="G34" s="409"/>
      <c r="H34" s="409"/>
      <c r="I34" s="409"/>
      <c r="J34" s="409"/>
      <c r="K34" s="409"/>
      <c r="L34" s="409"/>
      <c r="M34" s="409"/>
      <c r="N34" s="409"/>
      <c r="O34" s="409"/>
      <c r="P34" s="410"/>
      <c r="Q34" s="395">
        <f>IF(入力!G25="","",入力!G25)</f>
        <v>6</v>
      </c>
      <c r="R34" s="396"/>
      <c r="S34" s="397"/>
      <c r="T34" s="414" t="str">
        <f>IF(入力!I25="","",入力!I25)</f>
        <v>船橋市三山小学校</v>
      </c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6"/>
      <c r="AJ34" s="395">
        <f>IF(入力!M25="","",入力!M25)</f>
        <v>512964524</v>
      </c>
      <c r="AK34" s="396"/>
      <c r="AL34" s="396"/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6"/>
      <c r="AY34" s="397"/>
      <c r="AZ34" s="395">
        <f>IF(入力!P25="","",入力!P25)</f>
        <v>150</v>
      </c>
      <c r="BA34" s="396"/>
      <c r="BB34" s="396"/>
      <c r="BC34" s="396"/>
      <c r="BD34" s="396"/>
      <c r="BE34" s="396"/>
      <c r="BF34" s="401"/>
    </row>
    <row r="35" spans="3:58" ht="15" customHeight="1">
      <c r="C35" s="424"/>
      <c r="D35" s="425"/>
      <c r="E35" s="426"/>
      <c r="F35" s="411"/>
      <c r="G35" s="412"/>
      <c r="H35" s="412"/>
      <c r="I35" s="412"/>
      <c r="J35" s="412"/>
      <c r="K35" s="412"/>
      <c r="L35" s="412"/>
      <c r="M35" s="412"/>
      <c r="N35" s="412"/>
      <c r="O35" s="412"/>
      <c r="P35" s="413"/>
      <c r="Q35" s="398"/>
      <c r="R35" s="399"/>
      <c r="S35" s="400"/>
      <c r="T35" s="417"/>
      <c r="U35" s="418"/>
      <c r="V35" s="418"/>
      <c r="W35" s="418"/>
      <c r="X35" s="418"/>
      <c r="Y35" s="418"/>
      <c r="Z35" s="418"/>
      <c r="AA35" s="418"/>
      <c r="AB35" s="418"/>
      <c r="AC35" s="418"/>
      <c r="AD35" s="418"/>
      <c r="AE35" s="418"/>
      <c r="AF35" s="418"/>
      <c r="AG35" s="418"/>
      <c r="AH35" s="418"/>
      <c r="AI35" s="419"/>
      <c r="AJ35" s="398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400"/>
      <c r="AZ35" s="398"/>
      <c r="BA35" s="399"/>
      <c r="BB35" s="399"/>
      <c r="BC35" s="399"/>
      <c r="BD35" s="399"/>
      <c r="BE35" s="399"/>
      <c r="BF35" s="402"/>
    </row>
    <row r="36" spans="3:58" ht="15" customHeight="1">
      <c r="C36" s="421">
        <f>IF(入力!B27="","",入力!B27)</f>
        <v>2</v>
      </c>
      <c r="D36" s="422"/>
      <c r="E36" s="423"/>
      <c r="F36" s="408" t="str">
        <f>IF(入力!C28="","",入力!C27&amp;"　"&amp;入力!E27&amp;"
"&amp;入力!C28&amp;"　"&amp;入力!E28)</f>
        <v>サトウ　ユイナ
佐藤　唯奈</v>
      </c>
      <c r="G36" s="409"/>
      <c r="H36" s="409"/>
      <c r="I36" s="409"/>
      <c r="J36" s="409"/>
      <c r="K36" s="409"/>
      <c r="L36" s="409"/>
      <c r="M36" s="409"/>
      <c r="N36" s="409"/>
      <c r="O36" s="409"/>
      <c r="P36" s="410"/>
      <c r="Q36" s="395">
        <f>IF(入力!G27="","",入力!G27)</f>
        <v>6</v>
      </c>
      <c r="R36" s="396"/>
      <c r="S36" s="397"/>
      <c r="T36" s="414" t="str">
        <f>IF(入力!I27="","",入力!I27)</f>
        <v>船橋市立飯山満小学校</v>
      </c>
      <c r="U36" s="415"/>
      <c r="V36" s="415"/>
      <c r="W36" s="415"/>
      <c r="X36" s="415"/>
      <c r="Y36" s="415"/>
      <c r="Z36" s="415"/>
      <c r="AA36" s="415"/>
      <c r="AB36" s="415"/>
      <c r="AC36" s="415"/>
      <c r="AD36" s="415"/>
      <c r="AE36" s="415"/>
      <c r="AF36" s="415"/>
      <c r="AG36" s="415"/>
      <c r="AH36" s="415"/>
      <c r="AI36" s="416"/>
      <c r="AJ36" s="395">
        <f>IF(入力!M27="","",入力!M27)</f>
        <v>514582243</v>
      </c>
      <c r="AK36" s="396"/>
      <c r="AL36" s="396"/>
      <c r="AM36" s="396"/>
      <c r="AN36" s="396"/>
      <c r="AO36" s="396"/>
      <c r="AP36" s="396"/>
      <c r="AQ36" s="396"/>
      <c r="AR36" s="396"/>
      <c r="AS36" s="396"/>
      <c r="AT36" s="396"/>
      <c r="AU36" s="396"/>
      <c r="AV36" s="396"/>
      <c r="AW36" s="396"/>
      <c r="AX36" s="396"/>
      <c r="AY36" s="397"/>
      <c r="AZ36" s="395">
        <f>IF(入力!P27="","",入力!P27)</f>
        <v>150</v>
      </c>
      <c r="BA36" s="396"/>
      <c r="BB36" s="396"/>
      <c r="BC36" s="396"/>
      <c r="BD36" s="396"/>
      <c r="BE36" s="396"/>
      <c r="BF36" s="401"/>
    </row>
    <row r="37" spans="3:58" ht="15" customHeight="1">
      <c r="C37" s="424"/>
      <c r="D37" s="425"/>
      <c r="E37" s="426"/>
      <c r="F37" s="411"/>
      <c r="G37" s="412"/>
      <c r="H37" s="412"/>
      <c r="I37" s="412"/>
      <c r="J37" s="412"/>
      <c r="K37" s="412"/>
      <c r="L37" s="412"/>
      <c r="M37" s="412"/>
      <c r="N37" s="412"/>
      <c r="O37" s="412"/>
      <c r="P37" s="413"/>
      <c r="Q37" s="398"/>
      <c r="R37" s="399"/>
      <c r="S37" s="400"/>
      <c r="T37" s="417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8"/>
      <c r="AH37" s="418"/>
      <c r="AI37" s="419"/>
      <c r="AJ37" s="398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400"/>
      <c r="AZ37" s="398"/>
      <c r="BA37" s="399"/>
      <c r="BB37" s="399"/>
      <c r="BC37" s="399"/>
      <c r="BD37" s="399"/>
      <c r="BE37" s="399"/>
      <c r="BF37" s="402"/>
    </row>
    <row r="38" spans="3:58" ht="15" customHeight="1">
      <c r="C38" s="421">
        <f>IF(入力!B29="","",入力!B29)</f>
        <v>3</v>
      </c>
      <c r="D38" s="422"/>
      <c r="E38" s="423"/>
      <c r="F38" s="408" t="str">
        <f>IF(入力!C30="","",入力!C29&amp;"　"&amp;入力!E29&amp;"
"&amp;入力!C30&amp;"　"&amp;入力!E30)</f>
        <v>セキ　ヒナタ
関　ひなた</v>
      </c>
      <c r="G38" s="409"/>
      <c r="H38" s="409"/>
      <c r="I38" s="409"/>
      <c r="J38" s="409"/>
      <c r="K38" s="409"/>
      <c r="L38" s="409"/>
      <c r="M38" s="409"/>
      <c r="N38" s="409"/>
      <c r="O38" s="409"/>
      <c r="P38" s="410"/>
      <c r="Q38" s="395">
        <f>IF(入力!G29="","",入力!G29)</f>
        <v>6</v>
      </c>
      <c r="R38" s="396"/>
      <c r="S38" s="397"/>
      <c r="T38" s="414" t="str">
        <f>IF(入力!I29="","",入力!I29)</f>
        <v>船橋市三山小学校</v>
      </c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6"/>
      <c r="AJ38" s="395">
        <f>IF(入力!M29="","",入力!M29)</f>
        <v>513551480</v>
      </c>
      <c r="AK38" s="396"/>
      <c r="AL38" s="396"/>
      <c r="AM38" s="396"/>
      <c r="AN38" s="396"/>
      <c r="AO38" s="396"/>
      <c r="AP38" s="396"/>
      <c r="AQ38" s="396"/>
      <c r="AR38" s="396"/>
      <c r="AS38" s="396"/>
      <c r="AT38" s="396"/>
      <c r="AU38" s="396"/>
      <c r="AV38" s="396"/>
      <c r="AW38" s="396"/>
      <c r="AX38" s="396"/>
      <c r="AY38" s="397"/>
      <c r="AZ38" s="395">
        <f>IF(入力!P29="","",入力!P29)</f>
        <v>148</v>
      </c>
      <c r="BA38" s="396"/>
      <c r="BB38" s="396"/>
      <c r="BC38" s="396"/>
      <c r="BD38" s="396"/>
      <c r="BE38" s="396"/>
      <c r="BF38" s="401"/>
    </row>
    <row r="39" spans="3:58" ht="15" customHeight="1">
      <c r="C39" s="424"/>
      <c r="D39" s="425"/>
      <c r="E39" s="426"/>
      <c r="F39" s="411"/>
      <c r="G39" s="412"/>
      <c r="H39" s="412"/>
      <c r="I39" s="412"/>
      <c r="J39" s="412"/>
      <c r="K39" s="412"/>
      <c r="L39" s="412"/>
      <c r="M39" s="412"/>
      <c r="N39" s="412"/>
      <c r="O39" s="412"/>
      <c r="P39" s="413"/>
      <c r="Q39" s="398"/>
      <c r="R39" s="399"/>
      <c r="S39" s="400"/>
      <c r="T39" s="417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9"/>
      <c r="AJ39" s="398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400"/>
      <c r="AZ39" s="398"/>
      <c r="BA39" s="399"/>
      <c r="BB39" s="399"/>
      <c r="BC39" s="399"/>
      <c r="BD39" s="399"/>
      <c r="BE39" s="399"/>
      <c r="BF39" s="402"/>
    </row>
    <row r="40" spans="3:58" ht="15" customHeight="1">
      <c r="C40" s="421">
        <f>IF(入力!B31="","",入力!B31)</f>
        <v>4</v>
      </c>
      <c r="D40" s="422"/>
      <c r="E40" s="423"/>
      <c r="F40" s="408" t="str">
        <f>IF(入力!C32="","",入力!C31&amp;"　"&amp;入力!E31&amp;"
"&amp;入力!C32&amp;"　"&amp;入力!E32)</f>
        <v>イシグロ　ユウナ
石黒　悠愛</v>
      </c>
      <c r="G40" s="409"/>
      <c r="H40" s="409"/>
      <c r="I40" s="409"/>
      <c r="J40" s="409"/>
      <c r="K40" s="409"/>
      <c r="L40" s="409"/>
      <c r="M40" s="409"/>
      <c r="N40" s="409"/>
      <c r="O40" s="409"/>
      <c r="P40" s="410"/>
      <c r="Q40" s="395">
        <f>IF(入力!G31="","",入力!G31)</f>
        <v>6</v>
      </c>
      <c r="R40" s="396"/>
      <c r="S40" s="397"/>
      <c r="T40" s="414" t="str">
        <f>IF(入力!I31="","",入力!I31)</f>
        <v>船橋市立飯山満小学校</v>
      </c>
      <c r="U40" s="415"/>
      <c r="V40" s="415"/>
      <c r="W40" s="415"/>
      <c r="X40" s="415"/>
      <c r="Y40" s="415"/>
      <c r="Z40" s="415"/>
      <c r="AA40" s="415"/>
      <c r="AB40" s="415"/>
      <c r="AC40" s="415"/>
      <c r="AD40" s="415"/>
      <c r="AE40" s="415"/>
      <c r="AF40" s="415"/>
      <c r="AG40" s="415"/>
      <c r="AH40" s="415"/>
      <c r="AI40" s="416"/>
      <c r="AJ40" s="395">
        <f>IF(入力!M31="","",入力!M31)</f>
        <v>514363254</v>
      </c>
      <c r="AK40" s="396"/>
      <c r="AL40" s="396"/>
      <c r="AM40" s="396"/>
      <c r="AN40" s="396"/>
      <c r="AO40" s="396"/>
      <c r="AP40" s="396"/>
      <c r="AQ40" s="396"/>
      <c r="AR40" s="396"/>
      <c r="AS40" s="396"/>
      <c r="AT40" s="396"/>
      <c r="AU40" s="396"/>
      <c r="AV40" s="396"/>
      <c r="AW40" s="396"/>
      <c r="AX40" s="396"/>
      <c r="AY40" s="397"/>
      <c r="AZ40" s="395">
        <f>IF(入力!P31="","",入力!P31)</f>
        <v>148</v>
      </c>
      <c r="BA40" s="396"/>
      <c r="BB40" s="396"/>
      <c r="BC40" s="396"/>
      <c r="BD40" s="396"/>
      <c r="BE40" s="396"/>
      <c r="BF40" s="401"/>
    </row>
    <row r="41" spans="3:58" ht="15" customHeight="1">
      <c r="C41" s="424"/>
      <c r="D41" s="425"/>
      <c r="E41" s="426"/>
      <c r="F41" s="411"/>
      <c r="G41" s="412"/>
      <c r="H41" s="412"/>
      <c r="I41" s="412"/>
      <c r="J41" s="412"/>
      <c r="K41" s="412"/>
      <c r="L41" s="412"/>
      <c r="M41" s="412"/>
      <c r="N41" s="412"/>
      <c r="O41" s="412"/>
      <c r="P41" s="413"/>
      <c r="Q41" s="398"/>
      <c r="R41" s="399"/>
      <c r="S41" s="400"/>
      <c r="T41" s="417"/>
      <c r="U41" s="418"/>
      <c r="V41" s="418"/>
      <c r="W41" s="418"/>
      <c r="X41" s="418"/>
      <c r="Y41" s="418"/>
      <c r="Z41" s="418"/>
      <c r="AA41" s="418"/>
      <c r="AB41" s="418"/>
      <c r="AC41" s="418"/>
      <c r="AD41" s="418"/>
      <c r="AE41" s="418"/>
      <c r="AF41" s="418"/>
      <c r="AG41" s="418"/>
      <c r="AH41" s="418"/>
      <c r="AI41" s="419"/>
      <c r="AJ41" s="398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400"/>
      <c r="AZ41" s="398"/>
      <c r="BA41" s="399"/>
      <c r="BB41" s="399"/>
      <c r="BC41" s="399"/>
      <c r="BD41" s="399"/>
      <c r="BE41" s="399"/>
      <c r="BF41" s="402"/>
    </row>
    <row r="42" spans="3:58" ht="15" customHeight="1">
      <c r="C42" s="421">
        <f>IF(入力!B33="","",入力!B33)</f>
        <v>5</v>
      </c>
      <c r="D42" s="422"/>
      <c r="E42" s="423"/>
      <c r="F42" s="408" t="str">
        <f>IF(入力!C34="","",入力!C33&amp;"　"&amp;入力!E33&amp;"
"&amp;入力!C34&amp;"　"&amp;入力!E34)</f>
        <v>サトウ　レイナ
佐藤　玲奈</v>
      </c>
      <c r="G42" s="409"/>
      <c r="H42" s="409"/>
      <c r="I42" s="409"/>
      <c r="J42" s="409"/>
      <c r="K42" s="409"/>
      <c r="L42" s="409"/>
      <c r="M42" s="409"/>
      <c r="N42" s="409"/>
      <c r="O42" s="409"/>
      <c r="P42" s="410"/>
      <c r="Q42" s="395">
        <f>IF(入力!G33="","",入力!G33)</f>
        <v>6</v>
      </c>
      <c r="R42" s="396"/>
      <c r="S42" s="397"/>
      <c r="T42" s="414" t="str">
        <f>IF(入力!I33="","",入力!I33)</f>
        <v>船橋市立飯山満小学校</v>
      </c>
      <c r="U42" s="415"/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16"/>
      <c r="AJ42" s="395">
        <f>IF(入力!M33="","",入力!M33)</f>
        <v>514582233</v>
      </c>
      <c r="AK42" s="396"/>
      <c r="AL42" s="396"/>
      <c r="AM42" s="396"/>
      <c r="AN42" s="396"/>
      <c r="AO42" s="396"/>
      <c r="AP42" s="396"/>
      <c r="AQ42" s="396"/>
      <c r="AR42" s="396"/>
      <c r="AS42" s="396"/>
      <c r="AT42" s="396"/>
      <c r="AU42" s="396"/>
      <c r="AV42" s="396"/>
      <c r="AW42" s="396"/>
      <c r="AX42" s="396"/>
      <c r="AY42" s="397"/>
      <c r="AZ42" s="395">
        <f>IF(入力!P33="","",入力!P33)</f>
        <v>150</v>
      </c>
      <c r="BA42" s="396"/>
      <c r="BB42" s="396"/>
      <c r="BC42" s="396"/>
      <c r="BD42" s="396"/>
      <c r="BE42" s="396"/>
      <c r="BF42" s="401"/>
    </row>
    <row r="43" spans="3:58" ht="15" customHeight="1">
      <c r="C43" s="424"/>
      <c r="D43" s="425"/>
      <c r="E43" s="426"/>
      <c r="F43" s="411"/>
      <c r="G43" s="412"/>
      <c r="H43" s="412"/>
      <c r="I43" s="412"/>
      <c r="J43" s="412"/>
      <c r="K43" s="412"/>
      <c r="L43" s="412"/>
      <c r="M43" s="412"/>
      <c r="N43" s="412"/>
      <c r="O43" s="412"/>
      <c r="P43" s="413"/>
      <c r="Q43" s="398"/>
      <c r="R43" s="399"/>
      <c r="S43" s="400"/>
      <c r="T43" s="417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9"/>
      <c r="AJ43" s="398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400"/>
      <c r="AZ43" s="398"/>
      <c r="BA43" s="399"/>
      <c r="BB43" s="399"/>
      <c r="BC43" s="399"/>
      <c r="BD43" s="399"/>
      <c r="BE43" s="399"/>
      <c r="BF43" s="402"/>
    </row>
    <row r="44" spans="3:58" ht="15" customHeight="1">
      <c r="C44" s="421">
        <f>IF(入力!B35="","",入力!B35)</f>
        <v>6</v>
      </c>
      <c r="D44" s="422"/>
      <c r="E44" s="423"/>
      <c r="F44" s="408" t="str">
        <f>IF(入力!C36="","",入力!C35&amp;"　"&amp;入力!E35&amp;"
"&amp;入力!C36&amp;"　"&amp;入力!E36)</f>
        <v>ホリ　カンナ
堀　栞名</v>
      </c>
      <c r="G44" s="409"/>
      <c r="H44" s="409"/>
      <c r="I44" s="409"/>
      <c r="J44" s="409"/>
      <c r="K44" s="409"/>
      <c r="L44" s="409"/>
      <c r="M44" s="409"/>
      <c r="N44" s="409"/>
      <c r="O44" s="409"/>
      <c r="P44" s="410"/>
      <c r="Q44" s="395">
        <f>IF(入力!G35="","",入力!G35)</f>
        <v>6</v>
      </c>
      <c r="R44" s="396"/>
      <c r="S44" s="397"/>
      <c r="T44" s="414" t="str">
        <f>IF(入力!I35="","",入力!I35)</f>
        <v>船橋市立中野木小学校</v>
      </c>
      <c r="U44" s="415"/>
      <c r="V44" s="415"/>
      <c r="W44" s="415"/>
      <c r="X44" s="415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16"/>
      <c r="AJ44" s="395">
        <f>IF(入力!M35="","",入力!M35)</f>
        <v>515787523</v>
      </c>
      <c r="AK44" s="396"/>
      <c r="AL44" s="396"/>
      <c r="AM44" s="396"/>
      <c r="AN44" s="396"/>
      <c r="AO44" s="396"/>
      <c r="AP44" s="396"/>
      <c r="AQ44" s="396"/>
      <c r="AR44" s="396"/>
      <c r="AS44" s="396"/>
      <c r="AT44" s="396"/>
      <c r="AU44" s="396"/>
      <c r="AV44" s="396"/>
      <c r="AW44" s="396"/>
      <c r="AX44" s="396"/>
      <c r="AY44" s="397"/>
      <c r="AZ44" s="395">
        <f>IF(入力!P35="","",入力!P35)</f>
        <v>160</v>
      </c>
      <c r="BA44" s="396"/>
      <c r="BB44" s="396"/>
      <c r="BC44" s="396"/>
      <c r="BD44" s="396"/>
      <c r="BE44" s="396"/>
      <c r="BF44" s="401"/>
    </row>
    <row r="45" spans="3:58" ht="15" customHeight="1">
      <c r="C45" s="424"/>
      <c r="D45" s="425"/>
      <c r="E45" s="426"/>
      <c r="F45" s="411"/>
      <c r="G45" s="412"/>
      <c r="H45" s="412"/>
      <c r="I45" s="412"/>
      <c r="J45" s="412"/>
      <c r="K45" s="412"/>
      <c r="L45" s="412"/>
      <c r="M45" s="412"/>
      <c r="N45" s="412"/>
      <c r="O45" s="412"/>
      <c r="P45" s="413"/>
      <c r="Q45" s="398"/>
      <c r="R45" s="399"/>
      <c r="S45" s="400"/>
      <c r="T45" s="417"/>
      <c r="U45" s="418"/>
      <c r="V45" s="418"/>
      <c r="W45" s="418"/>
      <c r="X45" s="418"/>
      <c r="Y45" s="418"/>
      <c r="Z45" s="418"/>
      <c r="AA45" s="418"/>
      <c r="AB45" s="418"/>
      <c r="AC45" s="418"/>
      <c r="AD45" s="418"/>
      <c r="AE45" s="418"/>
      <c r="AF45" s="418"/>
      <c r="AG45" s="418"/>
      <c r="AH45" s="418"/>
      <c r="AI45" s="419"/>
      <c r="AJ45" s="398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400"/>
      <c r="AZ45" s="398"/>
      <c r="BA45" s="399"/>
      <c r="BB45" s="399"/>
      <c r="BC45" s="399"/>
      <c r="BD45" s="399"/>
      <c r="BE45" s="399"/>
      <c r="BF45" s="402"/>
    </row>
    <row r="46" spans="3:58" ht="15" customHeight="1">
      <c r="C46" s="421">
        <f>IF(入力!B37="","",入力!B37)</f>
        <v>7</v>
      </c>
      <c r="D46" s="422"/>
      <c r="E46" s="423"/>
      <c r="F46" s="408" t="str">
        <f>IF(入力!C38="","",入力!C37&amp;"　"&amp;入力!E37&amp;"
"&amp;入力!C38&amp;"　"&amp;入力!E38)</f>
        <v>オガキ　ユウサ
尾垣　優彩</v>
      </c>
      <c r="G46" s="409"/>
      <c r="H46" s="409"/>
      <c r="I46" s="409"/>
      <c r="J46" s="409"/>
      <c r="K46" s="409"/>
      <c r="L46" s="409"/>
      <c r="M46" s="409"/>
      <c r="N46" s="409"/>
      <c r="O46" s="409"/>
      <c r="P46" s="410"/>
      <c r="Q46" s="395">
        <f>IF(入力!G37="","",入力!G37)</f>
        <v>6</v>
      </c>
      <c r="R46" s="396"/>
      <c r="S46" s="397"/>
      <c r="T46" s="414" t="str">
        <f>IF(入力!I37="","",入力!I37)</f>
        <v>船橋市立飯山満小学校</v>
      </c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6"/>
      <c r="AJ46" s="395">
        <f>IF(入力!M37="","",入力!M37)</f>
        <v>518128913</v>
      </c>
      <c r="AK46" s="396"/>
      <c r="AL46" s="396"/>
      <c r="AM46" s="396"/>
      <c r="AN46" s="396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7"/>
      <c r="AZ46" s="395">
        <f>IF(入力!P37="","",入力!P37)</f>
        <v>151</v>
      </c>
      <c r="BA46" s="396"/>
      <c r="BB46" s="396"/>
      <c r="BC46" s="396"/>
      <c r="BD46" s="396"/>
      <c r="BE46" s="396"/>
      <c r="BF46" s="401"/>
    </row>
    <row r="47" spans="3:58" ht="15" customHeight="1">
      <c r="C47" s="424"/>
      <c r="D47" s="425"/>
      <c r="E47" s="426"/>
      <c r="F47" s="411"/>
      <c r="G47" s="412"/>
      <c r="H47" s="412"/>
      <c r="I47" s="412"/>
      <c r="J47" s="412"/>
      <c r="K47" s="412"/>
      <c r="L47" s="412"/>
      <c r="M47" s="412"/>
      <c r="N47" s="412"/>
      <c r="O47" s="412"/>
      <c r="P47" s="413"/>
      <c r="Q47" s="398"/>
      <c r="R47" s="399"/>
      <c r="S47" s="400"/>
      <c r="T47" s="417"/>
      <c r="U47" s="418"/>
      <c r="V47" s="418"/>
      <c r="W47" s="418"/>
      <c r="X47" s="418"/>
      <c r="Y47" s="418"/>
      <c r="Z47" s="418"/>
      <c r="AA47" s="418"/>
      <c r="AB47" s="418"/>
      <c r="AC47" s="418"/>
      <c r="AD47" s="418"/>
      <c r="AE47" s="418"/>
      <c r="AF47" s="418"/>
      <c r="AG47" s="418"/>
      <c r="AH47" s="418"/>
      <c r="AI47" s="419"/>
      <c r="AJ47" s="398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400"/>
      <c r="AZ47" s="398"/>
      <c r="BA47" s="399"/>
      <c r="BB47" s="399"/>
      <c r="BC47" s="399"/>
      <c r="BD47" s="399"/>
      <c r="BE47" s="399"/>
      <c r="BF47" s="402"/>
    </row>
    <row r="48" spans="3:58" ht="15" customHeight="1">
      <c r="C48" s="421">
        <f>IF(入力!B39="","",入力!B39)</f>
        <v>8</v>
      </c>
      <c r="D48" s="422"/>
      <c r="E48" s="423"/>
      <c r="F48" s="408" t="str">
        <f>IF(入力!C40="","",入力!C39&amp;"　"&amp;入力!E39&amp;"
"&amp;入力!C40&amp;"　"&amp;入力!E40)</f>
        <v>イシグロ　ユズキ
石黒　柚妃</v>
      </c>
      <c r="G48" s="409"/>
      <c r="H48" s="409"/>
      <c r="I48" s="409"/>
      <c r="J48" s="409"/>
      <c r="K48" s="409"/>
      <c r="L48" s="409"/>
      <c r="M48" s="409"/>
      <c r="N48" s="409"/>
      <c r="O48" s="409"/>
      <c r="P48" s="410"/>
      <c r="Q48" s="395">
        <f>IF(入力!G39="","",入力!G39)</f>
        <v>4</v>
      </c>
      <c r="R48" s="396"/>
      <c r="S48" s="397"/>
      <c r="T48" s="414" t="str">
        <f>IF(入力!I39="","",入力!I39)</f>
        <v>船橋市立飯山満小学校</v>
      </c>
      <c r="U48" s="415"/>
      <c r="V48" s="415"/>
      <c r="W48" s="415"/>
      <c r="X48" s="415"/>
      <c r="Y48" s="415"/>
      <c r="Z48" s="415"/>
      <c r="AA48" s="415"/>
      <c r="AB48" s="415"/>
      <c r="AC48" s="415"/>
      <c r="AD48" s="415"/>
      <c r="AE48" s="415"/>
      <c r="AF48" s="415"/>
      <c r="AG48" s="415"/>
      <c r="AH48" s="415"/>
      <c r="AI48" s="416"/>
      <c r="AJ48" s="395">
        <f>IF(入力!M39="","",入力!M39)</f>
        <v>514582227</v>
      </c>
      <c r="AK48" s="396"/>
      <c r="AL48" s="396"/>
      <c r="AM48" s="396"/>
      <c r="AN48" s="396"/>
      <c r="AO48" s="396"/>
      <c r="AP48" s="396"/>
      <c r="AQ48" s="396"/>
      <c r="AR48" s="396"/>
      <c r="AS48" s="396"/>
      <c r="AT48" s="396"/>
      <c r="AU48" s="396"/>
      <c r="AV48" s="396"/>
      <c r="AW48" s="396"/>
      <c r="AX48" s="396"/>
      <c r="AY48" s="397"/>
      <c r="AZ48" s="395">
        <f>IF(入力!P39="","",入力!P39)</f>
        <v>132</v>
      </c>
      <c r="BA48" s="396"/>
      <c r="BB48" s="396"/>
      <c r="BC48" s="396"/>
      <c r="BD48" s="396"/>
      <c r="BE48" s="396"/>
      <c r="BF48" s="401"/>
    </row>
    <row r="49" spans="3:58" ht="15" customHeight="1">
      <c r="C49" s="424"/>
      <c r="D49" s="425"/>
      <c r="E49" s="426"/>
      <c r="F49" s="411"/>
      <c r="G49" s="412"/>
      <c r="H49" s="412"/>
      <c r="I49" s="412"/>
      <c r="J49" s="412"/>
      <c r="K49" s="412"/>
      <c r="L49" s="412"/>
      <c r="M49" s="412"/>
      <c r="N49" s="412"/>
      <c r="O49" s="412"/>
      <c r="P49" s="413"/>
      <c r="Q49" s="398"/>
      <c r="R49" s="399"/>
      <c r="S49" s="400"/>
      <c r="T49" s="417"/>
      <c r="U49" s="418"/>
      <c r="V49" s="418"/>
      <c r="W49" s="418"/>
      <c r="X49" s="418"/>
      <c r="Y49" s="418"/>
      <c r="Z49" s="418"/>
      <c r="AA49" s="418"/>
      <c r="AB49" s="418"/>
      <c r="AC49" s="418"/>
      <c r="AD49" s="418"/>
      <c r="AE49" s="418"/>
      <c r="AF49" s="418"/>
      <c r="AG49" s="418"/>
      <c r="AH49" s="418"/>
      <c r="AI49" s="419"/>
      <c r="AJ49" s="398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400"/>
      <c r="AZ49" s="398"/>
      <c r="BA49" s="399"/>
      <c r="BB49" s="399"/>
      <c r="BC49" s="399"/>
      <c r="BD49" s="399"/>
      <c r="BE49" s="399"/>
      <c r="BF49" s="402"/>
    </row>
    <row r="50" spans="3:58" ht="15" customHeight="1">
      <c r="C50" s="421">
        <f>IF(入力!B41="","",入力!B41)</f>
        <v>9</v>
      </c>
      <c r="D50" s="422"/>
      <c r="E50" s="423"/>
      <c r="F50" s="408" t="str">
        <f>IF(入力!C42="","",入力!C41&amp;"　"&amp;入力!E41&amp;"
"&amp;入力!C42&amp;"　"&amp;入力!E42)</f>
        <v>ヤマグチ　シュウ
山口　朱優</v>
      </c>
      <c r="G50" s="409"/>
      <c r="H50" s="409"/>
      <c r="I50" s="409"/>
      <c r="J50" s="409"/>
      <c r="K50" s="409"/>
      <c r="L50" s="409"/>
      <c r="M50" s="409"/>
      <c r="N50" s="409"/>
      <c r="O50" s="409"/>
      <c r="P50" s="410"/>
      <c r="Q50" s="395">
        <f>IF(入力!G41="","",入力!G41)</f>
        <v>4</v>
      </c>
      <c r="R50" s="396"/>
      <c r="S50" s="397"/>
      <c r="T50" s="414" t="str">
        <f>IF(入力!I41="","",入力!I41)</f>
        <v>船橋市立田喜野井小学校</v>
      </c>
      <c r="U50" s="415"/>
      <c r="V50" s="415"/>
      <c r="W50" s="415"/>
      <c r="X50" s="415"/>
      <c r="Y50" s="415"/>
      <c r="Z50" s="415"/>
      <c r="AA50" s="415"/>
      <c r="AB50" s="415"/>
      <c r="AC50" s="415"/>
      <c r="AD50" s="415"/>
      <c r="AE50" s="415"/>
      <c r="AF50" s="415"/>
      <c r="AG50" s="415"/>
      <c r="AH50" s="415"/>
      <c r="AI50" s="416"/>
      <c r="AJ50" s="395">
        <f>IF(入力!M41="","",入力!M41)</f>
        <v>518128920</v>
      </c>
      <c r="AK50" s="396"/>
      <c r="AL50" s="396"/>
      <c r="AM50" s="396"/>
      <c r="AN50" s="396"/>
      <c r="AO50" s="396"/>
      <c r="AP50" s="396"/>
      <c r="AQ50" s="396"/>
      <c r="AR50" s="396"/>
      <c r="AS50" s="396"/>
      <c r="AT50" s="396"/>
      <c r="AU50" s="396"/>
      <c r="AV50" s="396"/>
      <c r="AW50" s="396"/>
      <c r="AX50" s="396"/>
      <c r="AY50" s="397"/>
      <c r="AZ50" s="395">
        <f>IF(入力!P41="","",入力!P41)</f>
        <v>145</v>
      </c>
      <c r="BA50" s="396"/>
      <c r="BB50" s="396"/>
      <c r="BC50" s="396"/>
      <c r="BD50" s="396"/>
      <c r="BE50" s="396"/>
      <c r="BF50" s="401"/>
    </row>
    <row r="51" spans="3:58" ht="15" customHeight="1">
      <c r="C51" s="424"/>
      <c r="D51" s="425"/>
      <c r="E51" s="426"/>
      <c r="F51" s="411"/>
      <c r="G51" s="412"/>
      <c r="H51" s="412"/>
      <c r="I51" s="412"/>
      <c r="J51" s="412"/>
      <c r="K51" s="412"/>
      <c r="L51" s="412"/>
      <c r="M51" s="412"/>
      <c r="N51" s="412"/>
      <c r="O51" s="412"/>
      <c r="P51" s="413"/>
      <c r="Q51" s="398"/>
      <c r="R51" s="399"/>
      <c r="S51" s="400"/>
      <c r="T51" s="417"/>
      <c r="U51" s="418"/>
      <c r="V51" s="418"/>
      <c r="W51" s="418"/>
      <c r="X51" s="418"/>
      <c r="Y51" s="418"/>
      <c r="Z51" s="418"/>
      <c r="AA51" s="418"/>
      <c r="AB51" s="418"/>
      <c r="AC51" s="418"/>
      <c r="AD51" s="418"/>
      <c r="AE51" s="418"/>
      <c r="AF51" s="418"/>
      <c r="AG51" s="418"/>
      <c r="AH51" s="418"/>
      <c r="AI51" s="419"/>
      <c r="AJ51" s="398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400"/>
      <c r="AZ51" s="398"/>
      <c r="BA51" s="399"/>
      <c r="BB51" s="399"/>
      <c r="BC51" s="399"/>
      <c r="BD51" s="399"/>
      <c r="BE51" s="399"/>
      <c r="BF51" s="402"/>
    </row>
    <row r="52" spans="3:58" ht="15" customHeight="1">
      <c r="C52" s="421" t="str">
        <f>IF(入力!B43="","",入力!B43)</f>
        <v/>
      </c>
      <c r="D52" s="422"/>
      <c r="E52" s="423"/>
      <c r="F52" s="408" t="str">
        <f>IF(入力!C44="","",入力!C43&amp;"　"&amp;入力!E43&amp;"
"&amp;入力!C44&amp;"　"&amp;入力!E44)</f>
        <v/>
      </c>
      <c r="G52" s="409"/>
      <c r="H52" s="409"/>
      <c r="I52" s="409"/>
      <c r="J52" s="409"/>
      <c r="K52" s="409"/>
      <c r="L52" s="409"/>
      <c r="M52" s="409"/>
      <c r="N52" s="409"/>
      <c r="O52" s="409"/>
      <c r="P52" s="410"/>
      <c r="Q52" s="395" t="str">
        <f>IF(入力!G43="","",入力!G43)</f>
        <v/>
      </c>
      <c r="R52" s="396"/>
      <c r="S52" s="397"/>
      <c r="T52" s="414" t="str">
        <f>IF(入力!I43="","",入力!I43)</f>
        <v/>
      </c>
      <c r="U52" s="415"/>
      <c r="V52" s="415"/>
      <c r="W52" s="415"/>
      <c r="X52" s="415"/>
      <c r="Y52" s="415"/>
      <c r="Z52" s="415"/>
      <c r="AA52" s="415"/>
      <c r="AB52" s="415"/>
      <c r="AC52" s="415"/>
      <c r="AD52" s="415"/>
      <c r="AE52" s="415"/>
      <c r="AF52" s="415"/>
      <c r="AG52" s="415"/>
      <c r="AH52" s="415"/>
      <c r="AI52" s="416"/>
      <c r="AJ52" s="395" t="str">
        <f>IF(入力!M43="","",入力!M43)</f>
        <v/>
      </c>
      <c r="AK52" s="396"/>
      <c r="AL52" s="396"/>
      <c r="AM52" s="396"/>
      <c r="AN52" s="396"/>
      <c r="AO52" s="396"/>
      <c r="AP52" s="396"/>
      <c r="AQ52" s="396"/>
      <c r="AR52" s="396"/>
      <c r="AS52" s="396"/>
      <c r="AT52" s="396"/>
      <c r="AU52" s="396"/>
      <c r="AV52" s="396"/>
      <c r="AW52" s="396"/>
      <c r="AX52" s="396"/>
      <c r="AY52" s="397"/>
      <c r="AZ52" s="395" t="str">
        <f>IF(入力!P43="","",入力!P43)</f>
        <v/>
      </c>
      <c r="BA52" s="396"/>
      <c r="BB52" s="396"/>
      <c r="BC52" s="396"/>
      <c r="BD52" s="396"/>
      <c r="BE52" s="396"/>
      <c r="BF52" s="401"/>
    </row>
    <row r="53" spans="3:58" ht="15" customHeight="1">
      <c r="C53" s="424"/>
      <c r="D53" s="425"/>
      <c r="E53" s="426"/>
      <c r="F53" s="411"/>
      <c r="G53" s="412"/>
      <c r="H53" s="412"/>
      <c r="I53" s="412"/>
      <c r="J53" s="412"/>
      <c r="K53" s="412"/>
      <c r="L53" s="412"/>
      <c r="M53" s="412"/>
      <c r="N53" s="412"/>
      <c r="O53" s="412"/>
      <c r="P53" s="413"/>
      <c r="Q53" s="398"/>
      <c r="R53" s="399"/>
      <c r="S53" s="400"/>
      <c r="T53" s="417"/>
      <c r="U53" s="418"/>
      <c r="V53" s="418"/>
      <c r="W53" s="418"/>
      <c r="X53" s="418"/>
      <c r="Y53" s="418"/>
      <c r="Z53" s="418"/>
      <c r="AA53" s="418"/>
      <c r="AB53" s="418"/>
      <c r="AC53" s="418"/>
      <c r="AD53" s="418"/>
      <c r="AE53" s="418"/>
      <c r="AF53" s="418"/>
      <c r="AG53" s="418"/>
      <c r="AH53" s="418"/>
      <c r="AI53" s="419"/>
      <c r="AJ53" s="398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400"/>
      <c r="AZ53" s="398"/>
      <c r="BA53" s="399"/>
      <c r="BB53" s="399"/>
      <c r="BC53" s="399"/>
      <c r="BD53" s="399"/>
      <c r="BE53" s="399"/>
      <c r="BF53" s="402"/>
    </row>
    <row r="54" spans="3:58" ht="15" customHeight="1">
      <c r="C54" s="421" t="str">
        <f>IF(入力!B45="","",入力!B45)</f>
        <v/>
      </c>
      <c r="D54" s="422"/>
      <c r="E54" s="423"/>
      <c r="F54" s="408" t="str">
        <f>IF(入力!C46="","",入力!C45&amp;"　"&amp;入力!E45&amp;"
"&amp;入力!C46&amp;"　"&amp;入力!E46)</f>
        <v/>
      </c>
      <c r="G54" s="409"/>
      <c r="H54" s="409"/>
      <c r="I54" s="409"/>
      <c r="J54" s="409"/>
      <c r="K54" s="409"/>
      <c r="L54" s="409"/>
      <c r="M54" s="409"/>
      <c r="N54" s="409"/>
      <c r="O54" s="409"/>
      <c r="P54" s="410"/>
      <c r="Q54" s="395" t="str">
        <f>IF(入力!G45="","",入力!G45)</f>
        <v/>
      </c>
      <c r="R54" s="396"/>
      <c r="S54" s="397"/>
      <c r="T54" s="414" t="str">
        <f>IF(入力!I45="","",入力!I45)</f>
        <v/>
      </c>
      <c r="U54" s="415"/>
      <c r="V54" s="415"/>
      <c r="W54" s="415"/>
      <c r="X54" s="415"/>
      <c r="Y54" s="415"/>
      <c r="Z54" s="415"/>
      <c r="AA54" s="415"/>
      <c r="AB54" s="415"/>
      <c r="AC54" s="415"/>
      <c r="AD54" s="415"/>
      <c r="AE54" s="415"/>
      <c r="AF54" s="415"/>
      <c r="AG54" s="415"/>
      <c r="AH54" s="415"/>
      <c r="AI54" s="416"/>
      <c r="AJ54" s="395" t="str">
        <f>IF(入力!M45="","",入力!M45)</f>
        <v/>
      </c>
      <c r="AK54" s="396"/>
      <c r="AL54" s="396"/>
      <c r="AM54" s="396"/>
      <c r="AN54" s="396"/>
      <c r="AO54" s="396"/>
      <c r="AP54" s="396"/>
      <c r="AQ54" s="396"/>
      <c r="AR54" s="396"/>
      <c r="AS54" s="396"/>
      <c r="AT54" s="396"/>
      <c r="AU54" s="396"/>
      <c r="AV54" s="396"/>
      <c r="AW54" s="396"/>
      <c r="AX54" s="396"/>
      <c r="AY54" s="397"/>
      <c r="AZ54" s="395" t="str">
        <f>IF(入力!P45="","",入力!P45)</f>
        <v/>
      </c>
      <c r="BA54" s="396"/>
      <c r="BB54" s="396"/>
      <c r="BC54" s="396"/>
      <c r="BD54" s="396"/>
      <c r="BE54" s="396"/>
      <c r="BF54" s="401"/>
    </row>
    <row r="55" spans="3:58" ht="15" customHeight="1">
      <c r="C55" s="424"/>
      <c r="D55" s="425"/>
      <c r="E55" s="426"/>
      <c r="F55" s="411"/>
      <c r="G55" s="412"/>
      <c r="H55" s="412"/>
      <c r="I55" s="412"/>
      <c r="J55" s="412"/>
      <c r="K55" s="412"/>
      <c r="L55" s="412"/>
      <c r="M55" s="412"/>
      <c r="N55" s="412"/>
      <c r="O55" s="412"/>
      <c r="P55" s="413"/>
      <c r="Q55" s="398"/>
      <c r="R55" s="399"/>
      <c r="S55" s="400"/>
      <c r="T55" s="417"/>
      <c r="U55" s="418"/>
      <c r="V55" s="418"/>
      <c r="W55" s="418"/>
      <c r="X55" s="418"/>
      <c r="Y55" s="418"/>
      <c r="Z55" s="418"/>
      <c r="AA55" s="418"/>
      <c r="AB55" s="418"/>
      <c r="AC55" s="418"/>
      <c r="AD55" s="418"/>
      <c r="AE55" s="418"/>
      <c r="AF55" s="418"/>
      <c r="AG55" s="418"/>
      <c r="AH55" s="418"/>
      <c r="AI55" s="419"/>
      <c r="AJ55" s="398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400"/>
      <c r="AZ55" s="398"/>
      <c r="BA55" s="399"/>
      <c r="BB55" s="399"/>
      <c r="BC55" s="399"/>
      <c r="BD55" s="399"/>
      <c r="BE55" s="399"/>
      <c r="BF55" s="402"/>
    </row>
    <row r="56" spans="3:58" ht="15" customHeight="1">
      <c r="C56" s="421" t="str">
        <f>IF(入力!B47="","",入力!B47)</f>
        <v/>
      </c>
      <c r="D56" s="422"/>
      <c r="E56" s="423"/>
      <c r="F56" s="408" t="str">
        <f>IF(入力!C48="","",入力!C47&amp;"　"&amp;入力!E47&amp;"
"&amp;入力!C48&amp;"　"&amp;入力!E48)</f>
        <v/>
      </c>
      <c r="G56" s="409"/>
      <c r="H56" s="409"/>
      <c r="I56" s="409"/>
      <c r="J56" s="409"/>
      <c r="K56" s="409"/>
      <c r="L56" s="409"/>
      <c r="M56" s="409"/>
      <c r="N56" s="409"/>
      <c r="O56" s="409"/>
      <c r="P56" s="410"/>
      <c r="Q56" s="395" t="str">
        <f>IF(入力!G47="","",入力!G47)</f>
        <v/>
      </c>
      <c r="R56" s="396"/>
      <c r="S56" s="397"/>
      <c r="T56" s="414" t="str">
        <f>IF(入力!I47="","",入力!I47)</f>
        <v/>
      </c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6"/>
      <c r="AJ56" s="395" t="str">
        <f>IF(入力!M47="","",入力!M47)</f>
        <v/>
      </c>
      <c r="AK56" s="396"/>
      <c r="AL56" s="396"/>
      <c r="AM56" s="396"/>
      <c r="AN56" s="396"/>
      <c r="AO56" s="396"/>
      <c r="AP56" s="396"/>
      <c r="AQ56" s="396"/>
      <c r="AR56" s="396"/>
      <c r="AS56" s="396"/>
      <c r="AT56" s="396"/>
      <c r="AU56" s="396"/>
      <c r="AV56" s="396"/>
      <c r="AW56" s="396"/>
      <c r="AX56" s="396"/>
      <c r="AY56" s="397"/>
      <c r="AZ56" s="395" t="str">
        <f>IF(入力!P47="","",入力!P47)</f>
        <v/>
      </c>
      <c r="BA56" s="396"/>
      <c r="BB56" s="396"/>
      <c r="BC56" s="396"/>
      <c r="BD56" s="396"/>
      <c r="BE56" s="396"/>
      <c r="BF56" s="401"/>
    </row>
    <row r="57" spans="3:58" ht="15" customHeight="1" thickBot="1">
      <c r="C57" s="427"/>
      <c r="D57" s="428"/>
      <c r="E57" s="429"/>
      <c r="F57" s="430"/>
      <c r="G57" s="431"/>
      <c r="H57" s="431"/>
      <c r="I57" s="431"/>
      <c r="J57" s="431"/>
      <c r="K57" s="431"/>
      <c r="L57" s="431"/>
      <c r="M57" s="431"/>
      <c r="N57" s="431"/>
      <c r="O57" s="431"/>
      <c r="P57" s="432"/>
      <c r="Q57" s="433"/>
      <c r="R57" s="434"/>
      <c r="S57" s="435"/>
      <c r="T57" s="436"/>
      <c r="U57" s="437"/>
      <c r="V57" s="437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  <c r="AH57" s="437"/>
      <c r="AI57" s="438"/>
      <c r="AJ57" s="433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  <c r="AV57" s="434"/>
      <c r="AW57" s="434"/>
      <c r="AX57" s="434"/>
      <c r="AY57" s="435"/>
      <c r="AZ57" s="433"/>
      <c r="BA57" s="434"/>
      <c r="BB57" s="434"/>
      <c r="BC57" s="434"/>
      <c r="BD57" s="434"/>
      <c r="BE57" s="434"/>
      <c r="BF57" s="43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0"/>
      <c r="AS63" s="300"/>
      <c r="AT63" s="300"/>
      <c r="AU63" s="300"/>
      <c r="AV63" s="300"/>
      <c r="AW63" s="300"/>
      <c r="AX63" s="300"/>
      <c r="AY63" s="300"/>
      <c r="AZ63" s="300"/>
      <c r="BA63" s="300"/>
      <c r="BB63" s="300"/>
      <c r="BC63" s="300"/>
      <c r="BD63" s="300"/>
      <c r="BE63" s="300" t="s">
        <v>63</v>
      </c>
      <c r="BF63" s="30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303"/>
      <c r="BD64" s="303"/>
      <c r="BE64" s="303"/>
      <c r="BF64" s="30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8" t="s">
        <v>0</v>
      </c>
      <c r="B2" s="268"/>
      <c r="C2" s="271" t="str">
        <f>IF(入力!C3="","",入力!C3)</f>
        <v>タッキー６</v>
      </c>
      <c r="D2" s="271"/>
      <c r="E2" s="271"/>
      <c r="F2" s="271"/>
      <c r="G2" s="271"/>
      <c r="H2" s="271"/>
      <c r="I2" s="271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72">
        <f>IF(入力!C4="","",IF(入力!C5="",入力!C4,入力!C4&amp;"　　"&amp;入力!C5))</f>
        <v>433625841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日下　かず子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5"/>
      <c r="D7" s="286"/>
      <c r="E7" s="286"/>
      <c r="F7" s="286"/>
      <c r="G7" s="270">
        <f>IF(入力!G7="","",入力!G7)</f>
        <v>507306028</v>
      </c>
      <c r="H7" s="270"/>
      <c r="I7" s="270"/>
      <c r="J7" s="270" t="str">
        <f>IF(入力!J7="","",入力!J7)</f>
        <v/>
      </c>
      <c r="K7" s="270"/>
      <c r="L7" s="270"/>
      <c r="M7" s="270">
        <f>IF(入力!M7="","",入力!M7)</f>
        <v>217584</v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8" t="s">
        <v>19</v>
      </c>
      <c r="B9" s="268"/>
      <c r="C9" s="280" t="str">
        <f>IF(入力!C10="","",入力!C10&amp;"　"&amp;入力!E10)</f>
        <v>仲村　優樹</v>
      </c>
      <c r="D9" s="281"/>
      <c r="E9" s="281"/>
      <c r="F9" s="281"/>
      <c r="G9" s="270">
        <f>IF(入力!G9="","",入力!G9)</f>
        <v>512947514</v>
      </c>
      <c r="H9" s="270"/>
      <c r="I9" s="270"/>
      <c r="J9" s="270">
        <f>IF(入力!J9="","",入力!J9)</f>
        <v>282192</v>
      </c>
      <c r="K9" s="270"/>
      <c r="L9" s="270"/>
      <c r="M9" s="270" t="str">
        <f>IF(入力!M9="","",入力!M9)</f>
        <v/>
      </c>
      <c r="N9" s="270"/>
      <c r="O9" s="270"/>
    </row>
    <row r="10" spans="1:15" ht="14.45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8" t="s">
        <v>20</v>
      </c>
      <c r="B11" s="268"/>
      <c r="C11" s="280" t="str">
        <f>IF(入力!C12="","",入力!C12&amp;"　"&amp;入力!E12)</f>
        <v>仲村　麻里子</v>
      </c>
      <c r="D11" s="281"/>
      <c r="E11" s="281"/>
      <c r="F11" s="281"/>
      <c r="G11" s="270">
        <f>IF(入力!G11="","",入力!G11)</f>
        <v>514809133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/>
      </c>
      <c r="D13" s="281"/>
      <c r="E13" s="281"/>
      <c r="F13" s="281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8"/>
      <c r="B14" s="268"/>
      <c r="C14" s="282"/>
      <c r="D14" s="283"/>
      <c r="E14" s="283"/>
      <c r="F14" s="283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8" t="s">
        <v>5</v>
      </c>
      <c r="B15" s="268"/>
      <c r="C15" s="280" t="str">
        <f>IF(入力!C16="","",入力!C16&amp;"　"&amp;入力!E16)</f>
        <v>日下　かず子</v>
      </c>
      <c r="D15" s="281"/>
      <c r="E15" s="281"/>
      <c r="F15" s="278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8"/>
      <c r="B16" s="268"/>
      <c r="C16" s="282"/>
      <c r="D16" s="283"/>
      <c r="E16" s="283"/>
      <c r="F16" s="279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8" t="s">
        <v>6</v>
      </c>
      <c r="B17" s="268"/>
      <c r="C17" s="271" t="str">
        <f>IF(入力!C17="","",入力!C17&amp;"　"&amp;入力!E17)</f>
        <v>千葉県船橋市田喜野井1-35-9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5" customHeight="1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8" t="s">
        <v>7</v>
      </c>
      <c r="B19" s="268"/>
      <c r="C19" s="271" t="str">
        <f>IF(入力!C19="","",入力!C19&amp;"　"&amp;入力!E19)</f>
        <v>047-477-7289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8" t="s">
        <v>8</v>
      </c>
      <c r="B21" s="268"/>
      <c r="C21" s="271" t="str">
        <f>IF(入力!C21="","",入力!C21&amp;"－"&amp;入力!E21&amp;"－"&amp;入力!G21)</f>
        <v/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80" t="str">
        <f>IF(入力!C26="","",入力!C26&amp;"　"&amp;入力!E26)</f>
        <v>仲村　羽乃花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船橋市三山小学校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512964524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佐藤　唯奈</v>
      </c>
      <c r="D27" s="281"/>
      <c r="E27" s="281"/>
      <c r="F27" s="281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船橋市立飯山満小学校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514582243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関　ひなた</v>
      </c>
      <c r="D29" s="281"/>
      <c r="E29" s="281"/>
      <c r="F29" s="281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船橋市三山小学校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513551480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石黒　悠愛</v>
      </c>
      <c r="D31" s="281"/>
      <c r="E31" s="281"/>
      <c r="F31" s="281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船橋市立飯山満小学校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514363254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佐藤　玲奈</v>
      </c>
      <c r="D33" s="281"/>
      <c r="E33" s="281"/>
      <c r="F33" s="281"/>
      <c r="G33" s="268">
        <f>IF(入力!G33="","",入力!G33)</f>
        <v>6</v>
      </c>
      <c r="H33" s="268" t="str">
        <f>IF(入力!H33="","",入力!H33)</f>
        <v/>
      </c>
      <c r="I33" s="268" t="str">
        <f>IF(入力!I33="","",入力!I33)</f>
        <v>船橋市立飯山満小学校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514582233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堀　栞名</v>
      </c>
      <c r="D35" s="281"/>
      <c r="E35" s="281"/>
      <c r="F35" s="281"/>
      <c r="G35" s="268">
        <f>IF(入力!G35="","",入力!G35)</f>
        <v>6</v>
      </c>
      <c r="H35" s="268" t="str">
        <f>IF(入力!H35="","",入力!H35)</f>
        <v/>
      </c>
      <c r="I35" s="268" t="str">
        <f>IF(入力!I35="","",入力!I35)</f>
        <v>船橋市立中野木小学校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515787523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尾垣　優彩</v>
      </c>
      <c r="D37" s="281"/>
      <c r="E37" s="281"/>
      <c r="F37" s="281"/>
      <c r="G37" s="268">
        <f>IF(入力!G37="","",入力!G37)</f>
        <v>6</v>
      </c>
      <c r="H37" s="268" t="str">
        <f>IF(入力!H37="","",入力!H37)</f>
        <v/>
      </c>
      <c r="I37" s="268" t="str">
        <f>IF(入力!I37="","",入力!I37)</f>
        <v>船橋市立飯山満小学校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518128913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石黒　柚妃</v>
      </c>
      <c r="D39" s="281"/>
      <c r="E39" s="281"/>
      <c r="F39" s="281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船橋市立飯山満小学校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514582227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山口　朱優</v>
      </c>
      <c r="D41" s="281"/>
      <c r="E41" s="281"/>
      <c r="F41" s="281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船橋市立田喜野井小学校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518128920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 t="str">
        <f>IF(入力!B43="","",入力!B43)</f>
        <v/>
      </c>
      <c r="C43" s="280" t="str">
        <f>IF(入力!C44="","",入力!C44&amp;"　"&amp;入力!E44)</f>
        <v/>
      </c>
      <c r="D43" s="281"/>
      <c r="E43" s="281"/>
      <c r="F43" s="281"/>
      <c r="G43" s="268" t="str">
        <f>IF(入力!G43="","",入力!G43)</f>
        <v/>
      </c>
      <c r="H43" s="268" t="str">
        <f>IF(入力!H43="","",入力!H43)</f>
        <v/>
      </c>
      <c r="I43" s="268" t="str">
        <f>IF(入力!I43="","",入力!I43)</f>
        <v/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 t="str">
        <f>IF(入力!M43="","",入力!M43)</f>
        <v/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>IF(入力!B45="","",入力!B45)</f>
        <v/>
      </c>
      <c r="C45" s="280" t="str">
        <f>IF(入力!C46="","",入力!C46&amp;"　"&amp;入力!E46)</f>
        <v/>
      </c>
      <c r="D45" s="281"/>
      <c r="E45" s="281"/>
      <c r="F45" s="281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80" t="str">
        <f>IF(入力!C48="","",入力!C48&amp;"　"&amp;入力!E48)</f>
        <v/>
      </c>
      <c r="D47" s="281"/>
      <c r="E47" s="281"/>
      <c r="F47" s="281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82"/>
      <c r="D50" s="283"/>
      <c r="E50" s="283"/>
      <c r="F50" s="283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82"/>
      <c r="D52" s="283"/>
      <c r="E52" s="283"/>
      <c r="F52" s="283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8" t="s">
        <v>0</v>
      </c>
      <c r="B2" s="268"/>
      <c r="C2" s="271" t="str">
        <f>IF(入力!C3="","",入力!C3)</f>
        <v>タッキー６</v>
      </c>
      <c r="D2" s="271"/>
      <c r="E2" s="271"/>
      <c r="F2" s="271"/>
      <c r="G2" s="271"/>
      <c r="H2" s="271"/>
      <c r="I2" s="271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72">
        <f>IF(入力!C4="","",IF(入力!C5="",入力!C4,入力!C4&amp;"　　"&amp;入力!C5))</f>
        <v>433625841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日下　かず子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5"/>
      <c r="D7" s="286"/>
      <c r="E7" s="286"/>
      <c r="F7" s="286"/>
      <c r="G7" s="270">
        <f>IF(入力!G7="","",入力!G7)</f>
        <v>507306028</v>
      </c>
      <c r="H7" s="270"/>
      <c r="I7" s="270"/>
      <c r="J7" s="270" t="str">
        <f>IF(入力!J7="","",入力!J7)</f>
        <v/>
      </c>
      <c r="K7" s="270"/>
      <c r="L7" s="270"/>
      <c r="M7" s="270">
        <f>IF(入力!M7="","",入力!M7)</f>
        <v>217584</v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8" t="s">
        <v>19</v>
      </c>
      <c r="B9" s="268"/>
      <c r="C9" s="280" t="str">
        <f>IF(入力!C10="","",入力!C10&amp;"　"&amp;入力!E10)</f>
        <v>仲村　優樹</v>
      </c>
      <c r="D9" s="281"/>
      <c r="E9" s="281"/>
      <c r="F9" s="281"/>
      <c r="G9" s="270">
        <f>IF(入力!G9="","",入力!G9)</f>
        <v>512947514</v>
      </c>
      <c r="H9" s="270"/>
      <c r="I9" s="270"/>
      <c r="J9" s="270">
        <f>IF(入力!J9="","",入力!J9)</f>
        <v>282192</v>
      </c>
      <c r="K9" s="270"/>
      <c r="L9" s="270"/>
      <c r="M9" s="270" t="str">
        <f>IF(入力!M9="","",入力!M9)</f>
        <v/>
      </c>
      <c r="N9" s="270"/>
      <c r="O9" s="270"/>
    </row>
    <row r="10" spans="1:15" ht="14.45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8" t="s">
        <v>20</v>
      </c>
      <c r="B11" s="268"/>
      <c r="C11" s="280" t="str">
        <f>IF(入力!C12="","",入力!C12&amp;"　"&amp;入力!E12)</f>
        <v>仲村　麻里子</v>
      </c>
      <c r="D11" s="281"/>
      <c r="E11" s="281"/>
      <c r="F11" s="281"/>
      <c r="G11" s="270">
        <f>IF(入力!G11="","",入力!G11)</f>
        <v>514809133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/>
      </c>
      <c r="D13" s="281"/>
      <c r="E13" s="281"/>
      <c r="F13" s="281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8"/>
      <c r="B14" s="268"/>
      <c r="C14" s="282"/>
      <c r="D14" s="283"/>
      <c r="E14" s="283"/>
      <c r="F14" s="283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8" t="s">
        <v>5</v>
      </c>
      <c r="B15" s="268"/>
      <c r="C15" s="280" t="str">
        <f>IF(入力!C16="","",入力!C16&amp;"　"&amp;入力!E16)</f>
        <v>日下　かず子</v>
      </c>
      <c r="D15" s="281"/>
      <c r="E15" s="281"/>
      <c r="F15" s="278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8"/>
      <c r="B16" s="268"/>
      <c r="C16" s="282"/>
      <c r="D16" s="283"/>
      <c r="E16" s="283"/>
      <c r="F16" s="279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8" t="s">
        <v>6</v>
      </c>
      <c r="B17" s="268"/>
      <c r="C17" s="271" t="str">
        <f>IF(入力!C17="","",入力!C17&amp;"　"&amp;入力!E17)</f>
        <v>千葉県船橋市田喜野井1-35-9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5" customHeight="1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8" t="s">
        <v>7</v>
      </c>
      <c r="B19" s="268"/>
      <c r="C19" s="271" t="str">
        <f>IF(入力!C19="","",入力!C19&amp;"　"&amp;入力!E19)</f>
        <v>047-477-7289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8" t="s">
        <v>8</v>
      </c>
      <c r="B21" s="268"/>
      <c r="C21" s="271" t="str">
        <f>IF(入力!C21="","",入力!C21&amp;"－"&amp;入力!E21&amp;"－"&amp;入力!G21)</f>
        <v/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80" t="str">
        <f>IF(入力!C26="","",入力!C26&amp;"　"&amp;入力!E26)</f>
        <v>仲村　羽乃花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船橋市三山小学校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512964524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佐藤　唯奈</v>
      </c>
      <c r="D27" s="281"/>
      <c r="E27" s="281"/>
      <c r="F27" s="281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船橋市立飯山満小学校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514582243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関　ひなた</v>
      </c>
      <c r="D29" s="281"/>
      <c r="E29" s="281"/>
      <c r="F29" s="281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船橋市三山小学校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513551480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石黒　悠愛</v>
      </c>
      <c r="D31" s="281"/>
      <c r="E31" s="281"/>
      <c r="F31" s="281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船橋市立飯山満小学校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514363254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佐藤　玲奈</v>
      </c>
      <c r="D33" s="281"/>
      <c r="E33" s="281"/>
      <c r="F33" s="281"/>
      <c r="G33" s="268">
        <f>IF(入力!G33="","",入力!G33)</f>
        <v>6</v>
      </c>
      <c r="H33" s="268" t="str">
        <f>IF(入力!H33="","",入力!H33)</f>
        <v/>
      </c>
      <c r="I33" s="268" t="str">
        <f>IF(入力!I33="","",入力!I33)</f>
        <v>船橋市立飯山満小学校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514582233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堀　栞名</v>
      </c>
      <c r="D35" s="281"/>
      <c r="E35" s="281"/>
      <c r="F35" s="281"/>
      <c r="G35" s="268">
        <f>IF(入力!G35="","",入力!G35)</f>
        <v>6</v>
      </c>
      <c r="H35" s="268" t="str">
        <f>IF(入力!H35="","",入力!H35)</f>
        <v/>
      </c>
      <c r="I35" s="268" t="str">
        <f>IF(入力!I35="","",入力!I35)</f>
        <v>船橋市立中野木小学校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515787523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尾垣　優彩</v>
      </c>
      <c r="D37" s="281"/>
      <c r="E37" s="281"/>
      <c r="F37" s="281"/>
      <c r="G37" s="268">
        <f>IF(入力!G37="","",入力!G37)</f>
        <v>6</v>
      </c>
      <c r="H37" s="268" t="str">
        <f>IF(入力!H37="","",入力!H37)</f>
        <v/>
      </c>
      <c r="I37" s="268" t="str">
        <f>IF(入力!I37="","",入力!I37)</f>
        <v>船橋市立飯山満小学校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518128913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石黒　柚妃</v>
      </c>
      <c r="D39" s="281"/>
      <c r="E39" s="281"/>
      <c r="F39" s="281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船橋市立飯山満小学校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514582227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山口　朱優</v>
      </c>
      <c r="D41" s="281"/>
      <c r="E41" s="281"/>
      <c r="F41" s="281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船橋市立田喜野井小学校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518128920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 t="str">
        <f>IF(入力!B43="","",入力!B43)</f>
        <v/>
      </c>
      <c r="C43" s="280" t="str">
        <f>IF(入力!C44="","",入力!C44&amp;"　"&amp;入力!E44)</f>
        <v/>
      </c>
      <c r="D43" s="281"/>
      <c r="E43" s="281"/>
      <c r="F43" s="281"/>
      <c r="G43" s="268" t="str">
        <f>IF(入力!G43="","",入力!G43)</f>
        <v/>
      </c>
      <c r="H43" s="268" t="str">
        <f>IF(入力!H43="","",入力!H43)</f>
        <v/>
      </c>
      <c r="I43" s="268" t="str">
        <f>IF(入力!I43="","",入力!I43)</f>
        <v/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 t="str">
        <f>IF(入力!M43="","",入力!M43)</f>
        <v/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>IF(入力!B45="","",入力!B45)</f>
        <v/>
      </c>
      <c r="C45" s="280" t="str">
        <f>IF(入力!C46="","",入力!C46&amp;"　"&amp;入力!E46)</f>
        <v/>
      </c>
      <c r="D45" s="281"/>
      <c r="E45" s="281"/>
      <c r="F45" s="281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80" t="str">
        <f>IF(入力!C48="","",入力!C48&amp;"　"&amp;入力!E48)</f>
        <v/>
      </c>
      <c r="D47" s="281"/>
      <c r="E47" s="281"/>
      <c r="F47" s="281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82"/>
      <c r="D50" s="283"/>
      <c r="E50" s="283"/>
      <c r="F50" s="283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82"/>
      <c r="D52" s="283"/>
      <c r="E52" s="283"/>
      <c r="F52" s="283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7</v>
      </c>
      <c r="J5" s="449" t="str">
        <f>IF(入力!A55="","",入力!A55)</f>
        <v>『NeverGiveUp！』を掛け声に、諦めない気持ちを大切に練習してきました。
それぞれが成長してつかみ取った県大会出場です。
子供たちの個性をチームワークに変えて、気持ちをひとつに！
目指せ！１回戦突破！！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21022</v>
      </c>
      <c r="B7" s="33" t="str">
        <f>IF(入力!C3="","",入力!C3)</f>
        <v>タッキー６</v>
      </c>
      <c r="C7" s="33" t="str">
        <f>IF(入力!C2="","",入力!C2)</f>
        <v>タッキーシックス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津田沼</v>
      </c>
      <c r="T7" s="33"/>
      <c r="U7" s="33">
        <f>IF(入力!C4="","",入力!C4)</f>
        <v>433625841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日下</v>
      </c>
      <c r="D16" s="33" t="str">
        <f>IF(入力!E8="","",入力!E8)</f>
        <v>かず子</v>
      </c>
      <c r="E16" s="33" t="str">
        <f>IF(入力!C7="","",入力!C7)</f>
        <v>クサカ</v>
      </c>
      <c r="F16" s="33" t="str">
        <f>IF(入力!E7="","",入力!E7)</f>
        <v>カズコ</v>
      </c>
      <c r="G16" s="33">
        <f>IF(入力!G7="","",入力!G7)</f>
        <v>507306028</v>
      </c>
      <c r="H16" s="33" t="str">
        <f>IF(入力!J7="","",入力!J7)</f>
        <v/>
      </c>
      <c r="I16" s="33">
        <f>IF(入力!M7="","",入力!M7)</f>
        <v>217584</v>
      </c>
      <c r="J16" s="33"/>
      <c r="K16" s="33"/>
      <c r="L16" s="33">
        <f>IF(入力!AT7="","",入力!AT7)</f>
        <v>76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0073</v>
      </c>
      <c r="T16" s="33" t="str">
        <f>IF(入力!P8="","",入力!P8)</f>
        <v>千葉県船橋市田喜野井1-35-9</v>
      </c>
      <c r="U16" s="33" t="str">
        <f>IF(入力!AL7="","",入力!AL7)</f>
        <v>047</v>
      </c>
      <c r="V16" s="33" t="str">
        <f>IF(入力!AK8="","",入力!AK8)</f>
        <v>477</v>
      </c>
      <c r="W16" s="33" t="str">
        <f>IF(入力!AP8="","",入力!AP8)</f>
        <v>7289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仲村</v>
      </c>
      <c r="D17" s="33" t="str">
        <f>IF(入力!E10="","",入力!E10)</f>
        <v>優樹</v>
      </c>
      <c r="E17" s="33" t="str">
        <f>IF(入力!C9="","",入力!C9)</f>
        <v>ナカムラ</v>
      </c>
      <c r="F17" s="33" t="str">
        <f>IF(入力!E9="","",入力!E9)</f>
        <v>ユウキ</v>
      </c>
      <c r="G17" s="33">
        <f>IF(入力!G9="","",入力!G9)</f>
        <v>512947514</v>
      </c>
      <c r="H17" s="33">
        <f>IF(入力!J9="","",入力!J9)</f>
        <v>282192</v>
      </c>
      <c r="I17" s="33" t="str">
        <f>IF(入力!M9="","",入力!M9)</f>
        <v/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0072</v>
      </c>
      <c r="T17" s="33" t="str">
        <f>IF(入力!P10="","",入力!P10)</f>
        <v>千葉県船橋市三山1-41-1-504</v>
      </c>
      <c r="U17" s="33" t="str">
        <f>IF(入力!AL9="","",入力!AL9)</f>
        <v>047</v>
      </c>
      <c r="V17" s="33" t="str">
        <f>IF(入力!AK10="","",入力!AK10)</f>
        <v>476</v>
      </c>
      <c r="W17" s="33" t="str">
        <f>IF(入力!AP10="","",入力!AP10)</f>
        <v>2752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仲村</v>
      </c>
      <c r="D20" s="33" t="str">
        <f>IF(入力!E12="","",入力!E12)</f>
        <v>麻里子</v>
      </c>
      <c r="E20" s="33" t="str">
        <f>IF(入力!C11="","",入力!C11)</f>
        <v>ナカムラ</v>
      </c>
      <c r="F20" s="33" t="str">
        <f>IF(入力!E11="","",入力!E11)</f>
        <v>マリコ</v>
      </c>
      <c r="G20" s="33">
        <f>IF(入力!G11="","",入力!G11)</f>
        <v>514809133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39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0072</v>
      </c>
      <c r="T20" s="33" t="str">
        <f>IF(入力!P12="","",入力!P12)</f>
        <v>千葉県船橋市三山1-41-1-504</v>
      </c>
      <c r="U20" s="33" t="str">
        <f>IF(入力!AL11="","",入力!AL11)</f>
        <v>047</v>
      </c>
      <c r="V20" s="33" t="str">
        <f>IF(入力!AK12="","",入力!AK12)</f>
        <v>476</v>
      </c>
      <c r="W20" s="33" t="str">
        <f>IF(入力!AP12="","",入力!AP12)</f>
        <v>2752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日下</v>
      </c>
      <c r="D22" s="33" t="str">
        <f>IF(入力!E16="","",入力!E16)</f>
        <v>かず子</v>
      </c>
      <c r="E22" s="33" t="str">
        <f>IF(入力!C15="","",入力!C15)</f>
        <v>クサカ</v>
      </c>
      <c r="F22" s="33" t="str">
        <f>IF(入力!E15="","",入力!E15)</f>
        <v>カズコ</v>
      </c>
      <c r="G22" s="33"/>
      <c r="H22" s="33"/>
      <c r="I22" s="33"/>
      <c r="J22" s="33"/>
      <c r="K22" s="33"/>
      <c r="L22" s="33">
        <f>IF(入力!AT15="","",入力!AT15)</f>
        <v>76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0073</v>
      </c>
      <c r="T22" s="33" t="str">
        <f>IF(入力!P16="","",入力!P16)</f>
        <v>千葉県船橋市田喜野井1-35-9</v>
      </c>
      <c r="U22" s="33" t="str">
        <f>IF(入力!AL15="","",入力!AL15)</f>
        <v>047</v>
      </c>
      <c r="V22" s="33" t="str">
        <f>IF(入力!AK16="","",入力!AK16)</f>
        <v>477</v>
      </c>
      <c r="W22" s="33" t="str">
        <f>IF(入力!AP16="","",入力!AP16)</f>
        <v>7289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仲村</v>
      </c>
      <c r="D24" s="75" t="str">
        <f>VLOOKUP($B$51,$A$53:$F$352,4)</f>
        <v>羽乃花</v>
      </c>
      <c r="E24" s="75" t="str">
        <f>VLOOKUP($B$51,$A$53:$F$352,5)</f>
        <v>ナカムラ</v>
      </c>
      <c r="F24" s="75" t="str">
        <f>VLOOKUP($B$51,$A$53:$F$352,6)</f>
        <v>ハノカ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仲村</v>
      </c>
      <c r="D53" s="33" t="str">
        <f>IF(入力!E26="","",入力!E26)</f>
        <v>羽乃花</v>
      </c>
      <c r="E53" s="33" t="str">
        <f>IF(入力!C25="","",入力!C25)</f>
        <v>ナカムラ</v>
      </c>
      <c r="F53" s="33" t="str">
        <f>IF(入力!E25="","",入力!E25)</f>
        <v>ハノカ</v>
      </c>
      <c r="G53" s="33">
        <f>IF(入力!M25="","",入力!M25)</f>
        <v>512964524</v>
      </c>
      <c r="H53" s="33" t="str">
        <f>IF(入力!I25="","",入力!I25)</f>
        <v>船橋市三山小学校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佐藤</v>
      </c>
      <c r="D54" s="33" t="str">
        <f>IF(入力!E28="","",入力!E28)</f>
        <v>唯奈</v>
      </c>
      <c r="E54" s="33" t="str">
        <f>IF(入力!C27="","",入力!C27)</f>
        <v>サトウ</v>
      </c>
      <c r="F54" s="33" t="str">
        <f>IF(入力!E27="","",入力!E27)</f>
        <v>ユイナ</v>
      </c>
      <c r="G54" s="33">
        <f>IF(入力!M27="","",入力!M27)</f>
        <v>514582243</v>
      </c>
      <c r="H54" s="33" t="str">
        <f>IF(入力!I27="","",入力!I27)</f>
        <v>船橋市立飯山満小学校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関</v>
      </c>
      <c r="D55" s="33" t="str">
        <f>IF(入力!E30="","",入力!E30)</f>
        <v>ひなた</v>
      </c>
      <c r="E55" s="33" t="str">
        <f>IF(入力!C29="","",入力!C29)</f>
        <v>セキ</v>
      </c>
      <c r="F55" s="33" t="str">
        <f>IF(入力!E29="","",入力!E29)</f>
        <v>ヒナタ</v>
      </c>
      <c r="G55" s="33">
        <f>IF(入力!M29="","",入力!M29)</f>
        <v>513551480</v>
      </c>
      <c r="H55" s="33" t="str">
        <f>IF(入力!I29="","",入力!I29)</f>
        <v>船橋市三山小学校</v>
      </c>
      <c r="I55" s="33">
        <f>IF(入力!G29="","",入力!G29)</f>
        <v>6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石黒</v>
      </c>
      <c r="D56" s="33" t="str">
        <f>IF(入力!E32="","",入力!E32)</f>
        <v>悠愛</v>
      </c>
      <c r="E56" s="33" t="str">
        <f>IF(入力!C31="","",入力!C31)</f>
        <v>イシグロ</v>
      </c>
      <c r="F56" s="33" t="str">
        <f>IF(入力!E31="","",入力!E31)</f>
        <v>ユウナ</v>
      </c>
      <c r="G56" s="33">
        <f>IF(入力!M31="","",入力!M31)</f>
        <v>514363254</v>
      </c>
      <c r="H56" s="33" t="str">
        <f>IF(入力!I31="","",入力!I31)</f>
        <v>船橋市立飯山満小学校</v>
      </c>
      <c r="I56" s="33">
        <f>IF(入力!G31="","",入力!G31)</f>
        <v>6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佐藤</v>
      </c>
      <c r="D57" s="33" t="str">
        <f>IF(入力!E34="","",入力!E34)</f>
        <v>玲奈</v>
      </c>
      <c r="E57" s="33" t="str">
        <f>IF(入力!C33="","",入力!C33)</f>
        <v>サトウ</v>
      </c>
      <c r="F57" s="33" t="str">
        <f>IF(入力!E33="","",入力!E33)</f>
        <v>レイナ</v>
      </c>
      <c r="G57" s="33">
        <f>IF(入力!M33="","",入力!M33)</f>
        <v>514582233</v>
      </c>
      <c r="H57" s="33" t="str">
        <f>IF(入力!I33="","",入力!I33)</f>
        <v>船橋市立飯山満小学校</v>
      </c>
      <c r="I57" s="33">
        <f>IF(入力!G33="","",入力!G33)</f>
        <v>6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堀</v>
      </c>
      <c r="D58" s="33" t="str">
        <f>IF(入力!E36="","",入力!E36)</f>
        <v>栞名</v>
      </c>
      <c r="E58" s="33" t="str">
        <f>IF(入力!C35="","",入力!C35)</f>
        <v>ホリ</v>
      </c>
      <c r="F58" s="33" t="str">
        <f>IF(入力!E35="","",入力!E35)</f>
        <v>カンナ</v>
      </c>
      <c r="G58" s="33">
        <f>IF(入力!M35="","",入力!M35)</f>
        <v>515787523</v>
      </c>
      <c r="H58" s="33" t="str">
        <f>IF(入力!I35="","",入力!I35)</f>
        <v>船橋市立中野木小学校</v>
      </c>
      <c r="I58" s="33">
        <f>IF(入力!G35="","",入力!G35)</f>
        <v>6</v>
      </c>
      <c r="J58" s="33">
        <f>IF(入力!P35="","",入力!P35)</f>
        <v>160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尾垣</v>
      </c>
      <c r="D59" s="33" t="str">
        <f>IF(入力!E38="","",入力!E38)</f>
        <v>優彩</v>
      </c>
      <c r="E59" s="33" t="str">
        <f>IF(入力!C37="","",入力!C37)</f>
        <v>オガキ</v>
      </c>
      <c r="F59" s="33" t="str">
        <f>IF(入力!E37="","",入力!E37)</f>
        <v>ユウサ</v>
      </c>
      <c r="G59" s="33">
        <f>IF(入力!M37="","",入力!M37)</f>
        <v>518128913</v>
      </c>
      <c r="H59" s="33" t="str">
        <f>IF(入力!I37="","",入力!I37)</f>
        <v>船橋市立飯山満小学校</v>
      </c>
      <c r="I59" s="33">
        <f>IF(入力!G37="","",入力!G37)</f>
        <v>6</v>
      </c>
      <c r="J59" s="33">
        <f>IF(入力!P37="","",入力!P37)</f>
        <v>151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石黒</v>
      </c>
      <c r="D60" s="33" t="str">
        <f>IF(入力!E40="","",入力!E40)</f>
        <v>柚妃</v>
      </c>
      <c r="E60" s="33" t="str">
        <f>IF(入力!C39="","",入力!C39)</f>
        <v>イシグロ</v>
      </c>
      <c r="F60" s="33" t="str">
        <f>IF(入力!E39="","",入力!E39)</f>
        <v>ユズキ</v>
      </c>
      <c r="G60" s="33">
        <f>IF(入力!M39="","",入力!M39)</f>
        <v>514582227</v>
      </c>
      <c r="H60" s="33" t="str">
        <f>IF(入力!I39="","",入力!I39)</f>
        <v>船橋市立飯山満小学校</v>
      </c>
      <c r="I60" s="33">
        <f>IF(入力!G39="","",入力!G39)</f>
        <v>4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山口</v>
      </c>
      <c r="D61" s="33" t="str">
        <f>IF(入力!E42="","",入力!E42)</f>
        <v>朱優</v>
      </c>
      <c r="E61" s="33" t="str">
        <f>IF(入力!C41="","",入力!C41)</f>
        <v>ヤマグチ</v>
      </c>
      <c r="F61" s="33" t="str">
        <f>IF(入力!E41="","",入力!E41)</f>
        <v>シュウ</v>
      </c>
      <c r="G61" s="33">
        <f>IF(入力!M41="","",入力!M41)</f>
        <v>518128920</v>
      </c>
      <c r="H61" s="33" t="str">
        <f>IF(入力!I41="","",入力!I41)</f>
        <v>船橋市立田喜野井小学校</v>
      </c>
      <c r="I61" s="33">
        <f>IF(入力!G41="","",入力!G41)</f>
        <v>4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2018-09-26T09:29:27Z</dcterms:modified>
</cp:coreProperties>
</file>