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-PCuser\Desktop\みはる\"/>
    </mc:Choice>
  </mc:AlternateContent>
  <xr:revisionPtr revIDLastSave="0" documentId="8_{40603073-C15A-4B3B-A706-2F4812F9369C}" xr6:coauthVersionLast="45" xr6:coauthVersionMax="45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<sst xmlns="http://schemas.openxmlformats.org/spreadsheetml/2006/main" count="424" uniqueCount="271">
  <si>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</si>
  <si>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</si>
  <si>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</si>
  <si>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</si>
  <si>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</si>
  <si>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</si>
  <si>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</si>
  <si>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</si>
  <si>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</si>
  <si>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</si>
  <si>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</si>
  <si>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</si>
  <si>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</si>
  <si>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</si>
  <si>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</si>
  <si>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</si>
  <si>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</si>
  <si>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</si>
  <si>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</si>
  <si>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</si>
  <si>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</si>
  <si>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</si>
  <si>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</si>
  <si>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</si>
  <si>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</si>
  <si>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</si>
  <si>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</si>
  <si>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</si>
  <si>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</si>
  <si>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</si>
  <si>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</si>
  <si>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</si>
  <si>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</si>
  <si>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</si>
  <si>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</si>
  <si>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</si>
  <si>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</si>
  <si>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</si>
  <si>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</si>
  <si>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</si>
  <si>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</si>
  <si>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</si>
  <si>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</si>
  <si>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</si>
  <si>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</si>
  <si>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</si>
  <si>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</si>
  <si>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</si>
  <si>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</si>
  <si>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</si>
  <si>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</si>
  <si>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</si>
  <si>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</si>
  <si>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</si>
  <si>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</si>
  <si>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</si>
  <si>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</si>
  <si>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</si>
  <si>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</si>
  <si>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</si>
  <si>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</si>
  <si>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</si>
  <si>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</si>
  <si>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</si>
  <si>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</si>
  <si>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</si>
  <si>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</si>
  <si>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</si>
  <si>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</si>
  <si>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</si>
  <si>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</si>
  <si>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</si>
  <si>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</si>
  <si>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</si>
  <si>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</si>
  <si>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</si>
  <si>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</si>
  <si>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</si>
  <si>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</si>
  <si>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</si>
  <si>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</si>
  <si>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</si>
  <si>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</si>
  <si>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</si>
  <si>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</si>
  <si>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</si>
  <si>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</si>
  <si>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</si>
  <si>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</si>
  <si>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</si>
  <si>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</si>
  <si>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</si>
  <si>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</si>
  <si>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</si>
  <si>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</si>
  <si>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</si>
  <si>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</si>
  <si>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</si>
  <si>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</si>
  <si>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</si>
  <si>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</si>
  <si>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</si>
  <si>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</si>
  <si>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</si>
  <si>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</si>
  <si>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</si>
  <si>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</si>
  <si>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</si>
  <si>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</si>
  <si>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</si>
  <si>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</si>
  <si>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</si>
  <si>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</si>
  <si>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</si>
  <si>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</si>
  <si>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</si>
  <si>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</si>
  <si>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</si>
  <si>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</si>
  <si>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</si>
  <si>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</si>
  <si>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</si>
  <si>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</si>
  <si>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</si>
  <si>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</si>
  <si>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</si>
  <si>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</si>
  <si>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</si>
  <si>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</si>
  <si>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</si>
  <si>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</si>
  <si>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</si>
  <si>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</si>
  <si>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</si>
  <si>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</si>
  <si>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</si>
  <si>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</si>
  <si>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</si>
  <si>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</si>
  <si>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</si>
  <si>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</si>
  <si>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</si>
  <si>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</si>
  <si>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</si>
  <si>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</si>
  <si>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</si>
  <si>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</si>
  <si>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</si>
  <si>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</si>
  <si>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</si>
  <si>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</si>
  <si>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</si>
  <si>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</si>
  <si>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</si>
  <si>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</si>
  <si>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</si>
  <si>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</si>
  <si>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</si>
  <si>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</si>
  <si>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</si>
  <si>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</si>
  <si>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</si>
  <si>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</si>
  <si>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</si>
  <si>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</si>
  <si>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</si>
  <si>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</si>
  <si>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</si>
  <si>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</si>
  <si>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</si>
  <si>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</si>
  <si>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</si>
  <si>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</si>
  <si>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</si>
  <si>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</si>
  <si>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</si>
  <si>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</si>
  <si>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</si>
  <si>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</si>
  <si>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</si>
  <si>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</si>
  <si>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</si>
  <si>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</si>
  <si>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</si>
  <si>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</si>
  <si>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</si>
  <si>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</si>
  <si>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</si>
  <si>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</si>
  <si>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</si>
  <si>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</si>
  <si>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</si>
  <si>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</si>
  <si>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</si>
  <si>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</si>
  <si>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</si>
  <si>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</si>
  <si>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</si>
  <si>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</si>
  <si>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</si>
  <si>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タッキー6</t>
    <phoneticPr fontId="2"/>
  </si>
  <si>
    <t>北西支部</t>
    <rPh sb="0" eb="2">
      <t>ホクセイ</t>
    </rPh>
    <rPh sb="2" eb="4">
      <t>シブ</t>
    </rPh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</si>
  <si>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</si>
  <si>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</si>
  <si>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薬円台</t>
    <rPh sb="0" eb="3">
      <t>ヤクエンダイ</t>
    </rPh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</si>
  <si>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</si>
  <si>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</si>
  <si>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クサカ</t>
    <phoneticPr fontId="2"/>
  </si>
  <si>
    <t>カズコ</t>
    <phoneticPr fontId="2"/>
  </si>
  <si>
    <t>ナカムラ</t>
    <phoneticPr fontId="2"/>
  </si>
  <si>
    <t>ユウキ</t>
    <phoneticPr fontId="2"/>
  </si>
  <si>
    <t>仲村</t>
    <rPh sb="0" eb="2">
      <t>ナカムラ</t>
    </rPh>
    <phoneticPr fontId="2"/>
  </si>
  <si>
    <t>優樹</t>
    <rPh sb="0" eb="1">
      <t>ユウ</t>
    </rPh>
    <rPh sb="1" eb="2">
      <t>キ</t>
    </rPh>
    <phoneticPr fontId="2"/>
  </si>
  <si>
    <t>マリコ</t>
    <phoneticPr fontId="2"/>
  </si>
  <si>
    <t>麻里子</t>
    <rPh sb="0" eb="3">
      <t>マリコ</t>
    </rPh>
    <phoneticPr fontId="2"/>
  </si>
  <si>
    <t>274</t>
    <phoneticPr fontId="2"/>
  </si>
  <si>
    <t>0073</t>
    <phoneticPr fontId="2"/>
  </si>
  <si>
    <t>船橋市田喜野井1-35-9</t>
    <rPh sb="0" eb="3">
      <t>フナバシシ</t>
    </rPh>
    <rPh sb="3" eb="7">
      <t>タキノイ</t>
    </rPh>
    <phoneticPr fontId="2"/>
  </si>
  <si>
    <t>エバト</t>
    <phoneticPr fontId="2"/>
  </si>
  <si>
    <t>047</t>
    <phoneticPr fontId="2"/>
  </si>
  <si>
    <t>477</t>
    <phoneticPr fontId="2"/>
  </si>
  <si>
    <t>7289</t>
    <phoneticPr fontId="2"/>
  </si>
  <si>
    <r>
      <t>77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</si>
  <si>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t>①</t>
    <phoneticPr fontId="2"/>
  </si>
  <si>
    <t>石黒</t>
    <rPh sb="0" eb="2">
      <t>イシグロ</t>
    </rPh>
    <phoneticPr fontId="2"/>
  </si>
  <si>
    <t>イシグロ</t>
    <phoneticPr fontId="2"/>
  </si>
  <si>
    <t>ユズキ</t>
    <phoneticPr fontId="2"/>
  </si>
  <si>
    <t>柚妃</t>
    <rPh sb="0" eb="1">
      <t>ユズ</t>
    </rPh>
    <rPh sb="1" eb="2">
      <t>キサキ</t>
    </rPh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</si>
  <si>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</si>
  <si>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2"/>
  </si>
  <si>
    <t>ヤマグチ</t>
    <phoneticPr fontId="2"/>
  </si>
  <si>
    <t>シュウ</t>
    <phoneticPr fontId="2"/>
  </si>
  <si>
    <t>船橋市立田喜野井小学校</t>
    <rPh sb="0" eb="4">
      <t>フナバシシリツ</t>
    </rPh>
    <rPh sb="4" eb="8">
      <t>タキノイ</t>
    </rPh>
    <rPh sb="8" eb="11">
      <t>ショウガッコウ</t>
    </rPh>
    <phoneticPr fontId="2"/>
  </si>
  <si>
    <t>山口</t>
    <rPh sb="0" eb="2">
      <t>ヤマグチ</t>
    </rPh>
    <phoneticPr fontId="2"/>
  </si>
  <si>
    <t>朱優</t>
    <rPh sb="0" eb="1">
      <t>シュ</t>
    </rPh>
    <rPh sb="1" eb="2">
      <t>ヤサ</t>
    </rPh>
    <phoneticPr fontId="2"/>
  </si>
  <si>
    <t>関</t>
    <rPh sb="0" eb="1">
      <t>セキ</t>
    </rPh>
    <phoneticPr fontId="2"/>
  </si>
  <si>
    <t>セキ</t>
    <phoneticPr fontId="2"/>
  </si>
  <si>
    <t>ツカサ</t>
    <phoneticPr fontId="2"/>
  </si>
  <si>
    <t>つかさ</t>
    <phoneticPr fontId="2"/>
  </si>
  <si>
    <t>船橋市立三山小学校</t>
    <rPh sb="0" eb="4">
      <t>フナバシシリツ</t>
    </rPh>
    <rPh sb="4" eb="6">
      <t>ミヤマ</t>
    </rPh>
    <rPh sb="6" eb="9">
      <t>ショウガッコウ</t>
    </rPh>
    <phoneticPr fontId="2"/>
  </si>
  <si>
    <t>アン</t>
    <phoneticPr fontId="2"/>
  </si>
  <si>
    <t>あん</t>
    <phoneticPr fontId="2"/>
  </si>
  <si>
    <r>
      <t>3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</si>
  <si>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岸本</t>
    <rPh sb="0" eb="2">
      <t>キシモト</t>
    </rPh>
    <phoneticPr fontId="2"/>
  </si>
  <si>
    <t>キシモト</t>
    <phoneticPr fontId="2"/>
  </si>
  <si>
    <t>リナ</t>
    <phoneticPr fontId="2"/>
  </si>
  <si>
    <t>莉奈</t>
    <rPh sb="0" eb="1">
      <t>リ</t>
    </rPh>
    <rPh sb="1" eb="2">
      <t>ナ</t>
    </rPh>
    <phoneticPr fontId="2"/>
  </si>
  <si>
    <t>ヤゲタ</t>
    <phoneticPr fontId="2"/>
  </si>
  <si>
    <t>リオ</t>
    <phoneticPr fontId="2"/>
  </si>
  <si>
    <t>谷下田</t>
    <rPh sb="0" eb="3">
      <t>ヤゲタ</t>
    </rPh>
    <phoneticPr fontId="2"/>
  </si>
  <si>
    <t>璃桜</t>
    <rPh sb="0" eb="1">
      <t>リ</t>
    </rPh>
    <rPh sb="1" eb="2">
      <t>サクラ</t>
    </rPh>
    <phoneticPr fontId="2"/>
  </si>
  <si>
    <r>
      <t>2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</si>
  <si>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船橋市立二宮小学校</t>
    <rPh sb="0" eb="4">
      <t>フナバシシリツ</t>
    </rPh>
    <rPh sb="4" eb="6">
      <t>ニノミヤ</t>
    </rPh>
    <rPh sb="6" eb="9">
      <t>ショウガッコウ</t>
    </rPh>
    <phoneticPr fontId="2"/>
  </si>
  <si>
    <t>ミツキ</t>
    <phoneticPr fontId="2"/>
  </si>
  <si>
    <t>江波戸</t>
    <rPh sb="0" eb="3">
      <t>エバト</t>
    </rPh>
    <phoneticPr fontId="2"/>
  </si>
  <si>
    <t>美月</t>
    <rPh sb="0" eb="1">
      <t>ビ</t>
    </rPh>
    <rPh sb="1" eb="2">
      <t>ツキ</t>
    </rPh>
    <phoneticPr fontId="2"/>
  </si>
  <si>
    <t>ハラ</t>
    <phoneticPr fontId="2"/>
  </si>
  <si>
    <t>カオル</t>
    <phoneticPr fontId="2"/>
  </si>
  <si>
    <t>原</t>
    <rPh sb="0" eb="1">
      <t>ハラ</t>
    </rPh>
    <phoneticPr fontId="2"/>
  </si>
  <si>
    <t>歌織</t>
    <rPh sb="0" eb="1">
      <t>ウタ</t>
    </rPh>
    <rPh sb="1" eb="2">
      <t>オ</t>
    </rPh>
    <phoneticPr fontId="2"/>
  </si>
  <si>
    <t>船橋市立薬円台小学校</t>
    <rPh sb="0" eb="4">
      <t>フナバシシリツ</t>
    </rPh>
    <rPh sb="4" eb="7">
      <t>ヤクエンダイ</t>
    </rPh>
    <rPh sb="7" eb="10">
      <t>ショウガッコウ</t>
    </rPh>
    <phoneticPr fontId="2"/>
  </si>
  <si>
    <t>タナカ</t>
    <phoneticPr fontId="2"/>
  </si>
  <si>
    <t>アオイ</t>
    <phoneticPr fontId="2"/>
  </si>
  <si>
    <t>田中</t>
    <rPh sb="0" eb="2">
      <t>タナカ</t>
    </rPh>
    <phoneticPr fontId="2"/>
  </si>
  <si>
    <t>葵彩</t>
    <rPh sb="0" eb="1">
      <t>アオイ</t>
    </rPh>
    <rPh sb="1" eb="2">
      <t>アヤ</t>
    </rPh>
    <phoneticPr fontId="2"/>
  </si>
  <si>
    <t>0072</t>
    <phoneticPr fontId="2"/>
  </si>
  <si>
    <t>船橋市三山1-41-1-504</t>
    <rPh sb="0" eb="3">
      <t>フナバシシ</t>
    </rPh>
    <rPh sb="3" eb="5">
      <t>ミヤマ</t>
    </rPh>
    <phoneticPr fontId="2"/>
  </si>
  <si>
    <t>476</t>
    <phoneticPr fontId="2"/>
  </si>
  <si>
    <t>2752</t>
    <phoneticPr fontId="2"/>
  </si>
  <si>
    <r>
      <t>40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</si>
  <si>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t>一人一人が自分にできることに精一杯取り組み、明るく元気に練習してきました。
個性豊かな子供たち。その個性を合わせれば大きな力に！
一つのボールを追い、チーム一丸となって勝利を目指します。『Nevergiveup！』</t>
    <rPh sb="0" eb="2">
      <t>ヒトリ</t>
    </rPh>
    <rPh sb="2" eb="4">
      <t>ヒトリ</t>
    </rPh>
    <rPh sb="5" eb="7">
      <t>ジブン</t>
    </rPh>
    <rPh sb="14" eb="17">
      <t>セイイッパイ</t>
    </rPh>
    <rPh sb="17" eb="18">
      <t>ト</t>
    </rPh>
    <rPh sb="19" eb="20">
      <t>ク</t>
    </rPh>
    <rPh sb="22" eb="23">
      <t>アカ</t>
    </rPh>
    <rPh sb="25" eb="27">
      <t>ゲンキ</t>
    </rPh>
    <rPh sb="28" eb="30">
      <t>レンシュウ</t>
    </rPh>
    <rPh sb="38" eb="40">
      <t>コセイ</t>
    </rPh>
    <rPh sb="40" eb="41">
      <t>ユタ</t>
    </rPh>
    <rPh sb="43" eb="45">
      <t>コドモ</t>
    </rPh>
    <rPh sb="50" eb="52">
      <t>コセイ</t>
    </rPh>
    <rPh sb="53" eb="54">
      <t>ア</t>
    </rPh>
    <rPh sb="58" eb="59">
      <t>オオ</t>
    </rPh>
    <rPh sb="61" eb="62">
      <t>チカラ</t>
    </rPh>
    <rPh sb="65" eb="66">
      <t>ヒト</t>
    </rPh>
    <rPh sb="72" eb="73">
      <t>オ</t>
    </rPh>
    <rPh sb="78" eb="80">
      <t>イチガン</t>
    </rPh>
    <rPh sb="84" eb="86">
      <t>ショウリ</t>
    </rPh>
    <rPh sb="87" eb="89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</si>
</sst>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5" sqref="J5:O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" customHeight="1">
      <c r="A2" s="229" t="s">
        <v>189</v>
      </c>
      <c r="B2" s="230"/>
      <c r="C2" s="231"/>
      <c r="D2" s="232"/>
      <c r="E2" s="232"/>
      <c r="F2" s="232"/>
      <c r="G2" s="232"/>
      <c r="H2" s="232"/>
      <c r="I2" s="233"/>
      <c r="J2" s="87" t="s">
        <v>187</v>
      </c>
      <c r="K2" s="88"/>
      <c r="L2" s="88"/>
      <c r="M2" s="88"/>
      <c r="N2" s="88"/>
      <c r="O2" s="89"/>
      <c r="P2" s="87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437" t="s">
        <v>200</v>
      </c>
      <c r="D3" s="236"/>
      <c r="E3" s="236"/>
      <c r="F3" s="236"/>
      <c r="G3" s="236"/>
      <c r="H3" s="236"/>
      <c r="I3" s="237"/>
      <c r="J3" s="438" t="s">
        <v>159</v>
      </c>
      <c r="K3" s="85"/>
      <c r="L3" s="85"/>
      <c r="M3" s="85"/>
      <c r="N3" s="85"/>
      <c r="O3" s="86"/>
      <c r="P3" s="192" t="s">
        <v>202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201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433625841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21022</v>
      </c>
      <c r="K5" s="141"/>
      <c r="L5" s="141"/>
      <c r="M5" s="141"/>
      <c r="N5" s="141"/>
      <c r="O5" s="141"/>
      <c r="P5" s="439" t="s">
        <v>203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39" t="s">
        <v>204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79" t="s">
        <v>175</v>
      </c>
      <c r="D6" s="180"/>
      <c r="E6" s="181" t="s">
        <v>176</v>
      </c>
      <c r="F6" s="182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9"/>
      <c r="B7" s="118"/>
      <c r="C7" s="442" t="s">
        <v>207</v>
      </c>
      <c r="D7" s="109"/>
      <c r="E7" s="443" t="s">
        <v>208</v>
      </c>
      <c r="F7" s="110"/>
      <c r="G7" s="112">
        <v>507306028</v>
      </c>
      <c r="H7" s="112"/>
      <c r="I7" s="112"/>
      <c r="J7" s="112"/>
      <c r="K7" s="112"/>
      <c r="L7" s="112"/>
      <c r="M7" s="112">
        <v>217584</v>
      </c>
      <c r="N7" s="112"/>
      <c r="O7" s="112"/>
      <c r="P7" s="77" t="s">
        <v>72</v>
      </c>
      <c r="Q7" s="78"/>
      <c r="R7" s="444" t="s">
        <v>215</v>
      </c>
      <c r="S7" s="136"/>
      <c r="T7" s="136"/>
      <c r="U7" s="136"/>
      <c r="V7" s="50" t="s">
        <v>73</v>
      </c>
      <c r="W7" s="445" t="s">
        <v>216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447" t="s">
        <v>219</v>
      </c>
      <c r="AM7" s="142"/>
      <c r="AN7" s="142"/>
      <c r="AO7" s="142"/>
      <c r="AP7" s="142"/>
      <c r="AQ7" s="142"/>
      <c r="AR7" s="142"/>
      <c r="AS7" s="59" t="s">
        <v>75</v>
      </c>
      <c r="AT7" s="247" t="s">
        <v>222</v>
      </c>
    </row>
    <row r="8" spans="1:51" ht="18" customHeight="1">
      <c r="A8" s="119"/>
      <c r="B8" s="118"/>
      <c r="C8" s="440" t="s">
        <v>205</v>
      </c>
      <c r="D8" s="115"/>
      <c r="E8" s="441" t="s">
        <v>206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217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448" t="s">
        <v>220</v>
      </c>
      <c r="AL8" s="145"/>
      <c r="AM8" s="145"/>
      <c r="AN8" s="145"/>
      <c r="AO8" s="60" t="s">
        <v>76</v>
      </c>
      <c r="AP8" s="449" t="s">
        <v>221</v>
      </c>
      <c r="AQ8" s="145"/>
      <c r="AR8" s="145"/>
      <c r="AS8" s="146"/>
      <c r="AT8" s="247"/>
    </row>
    <row r="9" spans="1:51" ht="14.4" customHeight="1">
      <c r="A9" s="119" t="s">
        <v>150</v>
      </c>
      <c r="B9" s="118"/>
      <c r="C9" s="442" t="s">
        <v>209</v>
      </c>
      <c r="D9" s="109"/>
      <c r="E9" s="443" t="s">
        <v>210</v>
      </c>
      <c r="F9" s="110"/>
      <c r="G9" s="112">
        <v>512947514</v>
      </c>
      <c r="H9" s="112"/>
      <c r="I9" s="112"/>
      <c r="J9" s="112">
        <v>282192</v>
      </c>
      <c r="K9" s="112"/>
      <c r="L9" s="112"/>
      <c r="M9" s="112"/>
      <c r="N9" s="112"/>
      <c r="O9" s="112"/>
      <c r="P9" s="77" t="s">
        <v>72</v>
      </c>
      <c r="Q9" s="78"/>
      <c r="R9" s="444" t="s">
        <v>215</v>
      </c>
      <c r="S9" s="136"/>
      <c r="T9" s="136"/>
      <c r="U9" s="136"/>
      <c r="V9" s="50" t="s">
        <v>73</v>
      </c>
      <c r="W9" s="445" t="s">
        <v>265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447" t="s">
        <v>219</v>
      </c>
      <c r="AM9" s="142"/>
      <c r="AN9" s="142"/>
      <c r="AO9" s="142"/>
      <c r="AP9" s="142"/>
      <c r="AQ9" s="142"/>
      <c r="AR9" s="142"/>
      <c r="AS9" s="59" t="s">
        <v>194</v>
      </c>
      <c r="AT9" s="248" t="s">
        <v>269</v>
      </c>
    </row>
    <row r="10" spans="1:51" ht="18" customHeight="1">
      <c r="A10" s="119"/>
      <c r="B10" s="118"/>
      <c r="C10" s="440" t="s">
        <v>211</v>
      </c>
      <c r="D10" s="115"/>
      <c r="E10" s="441" t="s">
        <v>212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446" t="s">
        <v>266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3"/>
      <c r="AK10" s="448" t="s">
        <v>267</v>
      </c>
      <c r="AL10" s="145"/>
      <c r="AM10" s="145"/>
      <c r="AN10" s="145"/>
      <c r="AO10" s="60" t="s">
        <v>195</v>
      </c>
      <c r="AP10" s="449" t="s">
        <v>268</v>
      </c>
      <c r="AQ10" s="145"/>
      <c r="AR10" s="145"/>
      <c r="AS10" s="146"/>
      <c r="AT10" s="248"/>
    </row>
    <row r="11" spans="1:51" ht="14.4" customHeight="1">
      <c r="A11" s="119" t="s">
        <v>151</v>
      </c>
      <c r="B11" s="118"/>
      <c r="C11" s="442" t="s">
        <v>209</v>
      </c>
      <c r="D11" s="109"/>
      <c r="E11" s="443" t="s">
        <v>213</v>
      </c>
      <c r="F11" s="110"/>
      <c r="G11" s="112">
        <v>514809133</v>
      </c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444" t="s">
        <v>215</v>
      </c>
      <c r="S11" s="136"/>
      <c r="T11" s="136"/>
      <c r="U11" s="136"/>
      <c r="V11" s="50" t="s">
        <v>73</v>
      </c>
      <c r="W11" s="445" t="s">
        <v>265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447" t="s">
        <v>219</v>
      </c>
      <c r="AM11" s="142"/>
      <c r="AN11" s="142"/>
      <c r="AO11" s="142"/>
      <c r="AP11" s="142"/>
      <c r="AQ11" s="142"/>
      <c r="AR11" s="142"/>
      <c r="AS11" s="59" t="s">
        <v>194</v>
      </c>
      <c r="AT11" s="248" t="s">
        <v>269</v>
      </c>
    </row>
    <row r="12" spans="1:51" ht="18" customHeight="1">
      <c r="A12" s="119"/>
      <c r="B12" s="118"/>
      <c r="C12" s="440" t="s">
        <v>211</v>
      </c>
      <c r="D12" s="115"/>
      <c r="E12" s="441" t="s">
        <v>214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446" t="s">
        <v>266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3"/>
      <c r="AK12" s="448" t="s">
        <v>267</v>
      </c>
      <c r="AL12" s="145"/>
      <c r="AM12" s="145"/>
      <c r="AN12" s="145"/>
      <c r="AO12" s="60" t="s">
        <v>195</v>
      </c>
      <c r="AP12" s="449" t="s">
        <v>268</v>
      </c>
      <c r="AQ12" s="145"/>
      <c r="AR12" s="145"/>
      <c r="AS12" s="146"/>
      <c r="AT12" s="248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9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9"/>
    </row>
    <row r="15" spans="1:51" ht="15" customHeight="1">
      <c r="A15" s="128" t="s">
        <v>166</v>
      </c>
      <c r="B15" s="118"/>
      <c r="C15" s="442" t="s">
        <v>207</v>
      </c>
      <c r="D15" s="109"/>
      <c r="E15" s="443" t="s">
        <v>208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444" t="s">
        <v>215</v>
      </c>
      <c r="S15" s="136"/>
      <c r="T15" s="136"/>
      <c r="U15" s="136"/>
      <c r="V15" s="49" t="s">
        <v>73</v>
      </c>
      <c r="W15" s="445" t="s">
        <v>216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447" t="s">
        <v>219</v>
      </c>
      <c r="AM15" s="142"/>
      <c r="AN15" s="142"/>
      <c r="AO15" s="142"/>
      <c r="AP15" s="142"/>
      <c r="AQ15" s="142"/>
      <c r="AR15" s="142"/>
      <c r="AS15" s="59" t="s">
        <v>194</v>
      </c>
      <c r="AT15" s="248"/>
    </row>
    <row r="16" spans="1:51" ht="18" customHeight="1">
      <c r="A16" s="119"/>
      <c r="B16" s="118"/>
      <c r="C16" s="440" t="s">
        <v>205</v>
      </c>
      <c r="D16" s="115"/>
      <c r="E16" s="441" t="s">
        <v>206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446" t="s">
        <v>217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3"/>
      <c r="AK16" s="448" t="s">
        <v>220</v>
      </c>
      <c r="AL16" s="145"/>
      <c r="AM16" s="145"/>
      <c r="AN16" s="145"/>
      <c r="AO16" s="60" t="s">
        <v>195</v>
      </c>
      <c r="AP16" s="449" t="s">
        <v>221</v>
      </c>
      <c r="AQ16" s="145"/>
      <c r="AR16" s="145"/>
      <c r="AS16" s="146"/>
      <c r="AT16" s="248"/>
    </row>
    <row r="17" spans="1:46">
      <c r="A17" s="119" t="s">
        <v>6</v>
      </c>
      <c r="B17" s="118"/>
      <c r="C17" s="150" t="str">
        <f>IF(P16="","",P16)</f>
        <v>船橋市田喜野井1-35-9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19" t="s">
        <v>7</v>
      </c>
      <c r="B19" s="118"/>
      <c r="C19" s="150" t="str">
        <f>IF(AL15="","",AL15&amp;"-"&amp;AK16&amp;"-"&amp;AP16)</f>
        <v>047-477-7289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19"/>
      <c r="B20" s="118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19" t="s">
        <v>153</v>
      </c>
      <c r="B21" s="118"/>
      <c r="C21" s="79">
        <v>80</v>
      </c>
      <c r="D21" s="80"/>
      <c r="E21" s="80">
        <v>3418</v>
      </c>
      <c r="F21" s="80"/>
      <c r="G21" s="80">
        <v>6712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1" t="s">
        <v>173</v>
      </c>
      <c r="D23" s="152"/>
      <c r="E23" s="153" t="s">
        <v>174</v>
      </c>
      <c r="F23" s="154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4" t="s">
        <v>167</v>
      </c>
      <c r="Q23" s="117"/>
      <c r="R23" s="117"/>
      <c r="S23" s="117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1" t="s">
        <v>171</v>
      </c>
      <c r="D24" s="162"/>
      <c r="E24" s="163" t="s">
        <v>172</v>
      </c>
      <c r="F24" s="164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6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4">
        <v>1</v>
      </c>
      <c r="B25" s="106" t="s">
        <v>223</v>
      </c>
      <c r="C25" s="442" t="s">
        <v>225</v>
      </c>
      <c r="D25" s="109"/>
      <c r="E25" s="443" t="s">
        <v>226</v>
      </c>
      <c r="F25" s="110"/>
      <c r="G25" s="90" t="s">
        <v>228</v>
      </c>
      <c r="H25" s="92"/>
      <c r="I25" s="450" t="s">
        <v>229</v>
      </c>
      <c r="J25" s="91"/>
      <c r="K25" s="91"/>
      <c r="L25" s="92"/>
      <c r="M25" s="90">
        <v>514582227</v>
      </c>
      <c r="N25" s="91"/>
      <c r="O25" s="92"/>
      <c r="P25" s="90">
        <v>140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0" t="s">
        <v>224</v>
      </c>
      <c r="D26" s="115"/>
      <c r="E26" s="441" t="s">
        <v>227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4">
        <v>2</v>
      </c>
      <c r="B27" s="106">
        <v>2</v>
      </c>
      <c r="C27" s="442" t="s">
        <v>230</v>
      </c>
      <c r="D27" s="109"/>
      <c r="E27" s="443" t="s">
        <v>231</v>
      </c>
      <c r="F27" s="110"/>
      <c r="G27" s="90" t="s">
        <v>228</v>
      </c>
      <c r="H27" s="92"/>
      <c r="I27" s="450" t="s">
        <v>232</v>
      </c>
      <c r="J27" s="91"/>
      <c r="K27" s="91"/>
      <c r="L27" s="92"/>
      <c r="M27" s="90">
        <v>518128920</v>
      </c>
      <c r="N27" s="91"/>
      <c r="O27" s="92"/>
      <c r="P27" s="90">
        <v>154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0" t="s">
        <v>233</v>
      </c>
      <c r="D28" s="115"/>
      <c r="E28" s="441" t="s">
        <v>234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4">
        <v>3</v>
      </c>
      <c r="B29" s="106">
        <v>3</v>
      </c>
      <c r="C29" s="442" t="s">
        <v>236</v>
      </c>
      <c r="D29" s="109"/>
      <c r="E29" s="443" t="s">
        <v>237</v>
      </c>
      <c r="F29" s="110"/>
      <c r="G29" s="90" t="s">
        <v>228</v>
      </c>
      <c r="H29" s="92"/>
      <c r="I29" s="450" t="s">
        <v>239</v>
      </c>
      <c r="J29" s="91"/>
      <c r="K29" s="91"/>
      <c r="L29" s="92"/>
      <c r="M29" s="90">
        <v>519020056</v>
      </c>
      <c r="N29" s="91"/>
      <c r="O29" s="92"/>
      <c r="P29" s="90">
        <v>150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0" t="s">
        <v>235</v>
      </c>
      <c r="D30" s="115"/>
      <c r="E30" s="441" t="s">
        <v>238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4">
        <v>4</v>
      </c>
      <c r="B31" s="106">
        <v>4</v>
      </c>
      <c r="C31" s="442" t="s">
        <v>236</v>
      </c>
      <c r="D31" s="109"/>
      <c r="E31" s="443" t="s">
        <v>240</v>
      </c>
      <c r="F31" s="110"/>
      <c r="G31" s="90" t="s">
        <v>242</v>
      </c>
      <c r="H31" s="92"/>
      <c r="I31" s="450" t="s">
        <v>239</v>
      </c>
      <c r="J31" s="91"/>
      <c r="K31" s="91"/>
      <c r="L31" s="92"/>
      <c r="M31" s="90">
        <v>519020063</v>
      </c>
      <c r="N31" s="91"/>
      <c r="O31" s="92"/>
      <c r="P31" s="90">
        <v>142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0" t="s">
        <v>235</v>
      </c>
      <c r="D32" s="115"/>
      <c r="E32" s="441" t="s">
        <v>241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4">
        <v>5</v>
      </c>
      <c r="B33" s="106">
        <v>5</v>
      </c>
      <c r="C33" s="442" t="s">
        <v>244</v>
      </c>
      <c r="D33" s="109"/>
      <c r="E33" s="443" t="s">
        <v>245</v>
      </c>
      <c r="F33" s="110"/>
      <c r="G33" s="90" t="s">
        <v>242</v>
      </c>
      <c r="H33" s="92"/>
      <c r="I33" s="450" t="s">
        <v>229</v>
      </c>
      <c r="J33" s="91"/>
      <c r="K33" s="91"/>
      <c r="L33" s="92"/>
      <c r="M33" s="90">
        <v>519020087</v>
      </c>
      <c r="N33" s="91"/>
      <c r="O33" s="92"/>
      <c r="P33" s="90">
        <v>136</v>
      </c>
      <c r="Q33" s="91"/>
      <c r="R33" s="91"/>
      <c r="S33" s="91"/>
      <c r="T33" s="96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0" t="s">
        <v>243</v>
      </c>
      <c r="D34" s="115"/>
      <c r="E34" s="441" t="s">
        <v>246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4">
        <v>6</v>
      </c>
      <c r="B35" s="106">
        <v>6</v>
      </c>
      <c r="C35" s="442" t="s">
        <v>247</v>
      </c>
      <c r="D35" s="109"/>
      <c r="E35" s="443" t="s">
        <v>248</v>
      </c>
      <c r="F35" s="110"/>
      <c r="G35" s="90" t="s">
        <v>251</v>
      </c>
      <c r="H35" s="92"/>
      <c r="I35" s="450" t="s">
        <v>252</v>
      </c>
      <c r="J35" s="91"/>
      <c r="K35" s="91"/>
      <c r="L35" s="92"/>
      <c r="M35" s="90">
        <v>518912321</v>
      </c>
      <c r="N35" s="91"/>
      <c r="O35" s="92"/>
      <c r="P35" s="90">
        <v>136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0" t="s">
        <v>249</v>
      </c>
      <c r="D36" s="115"/>
      <c r="E36" s="441" t="s">
        <v>250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4">
        <v>7</v>
      </c>
      <c r="B37" s="106">
        <v>7</v>
      </c>
      <c r="C37" s="442" t="s">
        <v>218</v>
      </c>
      <c r="D37" s="109"/>
      <c r="E37" s="443" t="s">
        <v>253</v>
      </c>
      <c r="F37" s="110"/>
      <c r="G37" s="90" t="s">
        <v>251</v>
      </c>
      <c r="H37" s="92"/>
      <c r="I37" s="450" t="s">
        <v>229</v>
      </c>
      <c r="J37" s="91"/>
      <c r="K37" s="91"/>
      <c r="L37" s="92"/>
      <c r="M37" s="90">
        <v>519020094</v>
      </c>
      <c r="N37" s="91"/>
      <c r="O37" s="92"/>
      <c r="P37" s="90">
        <v>134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0" t="s">
        <v>254</v>
      </c>
      <c r="D38" s="115"/>
      <c r="E38" s="441" t="s">
        <v>255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4">
        <v>8</v>
      </c>
      <c r="B39" s="106">
        <v>8</v>
      </c>
      <c r="C39" s="442" t="s">
        <v>256</v>
      </c>
      <c r="D39" s="109"/>
      <c r="E39" s="443" t="s">
        <v>257</v>
      </c>
      <c r="F39" s="110"/>
      <c r="G39" s="90" t="s">
        <v>242</v>
      </c>
      <c r="H39" s="92"/>
      <c r="I39" s="450" t="s">
        <v>260</v>
      </c>
      <c r="J39" s="91"/>
      <c r="K39" s="91"/>
      <c r="L39" s="92"/>
      <c r="M39" s="90">
        <v>519020070</v>
      </c>
      <c r="N39" s="91"/>
      <c r="O39" s="92"/>
      <c r="P39" s="90">
        <v>125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0" t="s">
        <v>258</v>
      </c>
      <c r="D40" s="115"/>
      <c r="E40" s="441" t="s">
        <v>259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4">
        <v>9</v>
      </c>
      <c r="B41" s="106">
        <v>11</v>
      </c>
      <c r="C41" s="442" t="s">
        <v>261</v>
      </c>
      <c r="D41" s="109"/>
      <c r="E41" s="443" t="s">
        <v>262</v>
      </c>
      <c r="F41" s="110"/>
      <c r="G41" s="90" t="s">
        <v>242</v>
      </c>
      <c r="H41" s="92"/>
      <c r="I41" s="450" t="s">
        <v>229</v>
      </c>
      <c r="J41" s="91"/>
      <c r="K41" s="91"/>
      <c r="L41" s="92"/>
      <c r="M41" s="90">
        <v>519878978</v>
      </c>
      <c r="N41" s="91"/>
      <c r="O41" s="92"/>
      <c r="P41" s="90">
        <v>142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40" t="s">
        <v>263</v>
      </c>
      <c r="D42" s="115"/>
      <c r="E42" s="441" t="s">
        <v>264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/>
      <c r="D48" s="202"/>
      <c r="E48" s="202"/>
      <c r="F48" s="203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9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8" t="s">
        <v>270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50">
        <f>LEN(A55)</f>
        <v>107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タッキー6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>
        <f>IF(入力!C4="","",IF(入力!C5="",入力!C4,入力!C4&amp;"　　"&amp;入力!C5))</f>
        <v>433625841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日下　かず子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507306028</v>
      </c>
      <c r="H7" s="262"/>
      <c r="I7" s="262"/>
      <c r="J7" s="262" t="str">
        <f>IF(入力!J7="","",入力!J7)</f>
        <v/>
      </c>
      <c r="K7" s="262"/>
      <c r="L7" s="262"/>
      <c r="M7" s="262">
        <f>IF(入力!M7="","",入力!M7)</f>
        <v>217584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2</v>
      </c>
      <c r="B9" s="253"/>
      <c r="C9" s="265" t="str">
        <f>IF(入力!C10="","",入力!C10&amp;"　"&amp;入力!E10)</f>
        <v>仲村　優樹</v>
      </c>
      <c r="D9" s="266"/>
      <c r="E9" s="266"/>
      <c r="F9" s="266"/>
      <c r="G9" s="262">
        <f>IF(入力!G9="","",入力!G9)</f>
        <v>512947514</v>
      </c>
      <c r="H9" s="262"/>
      <c r="I9" s="262"/>
      <c r="J9" s="262">
        <f>IF(入力!J9="","",入力!J9)</f>
        <v>282192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3</v>
      </c>
      <c r="B11" s="253"/>
      <c r="C11" s="265" t="str">
        <f>IF(入力!C12="","",入力!C12&amp;"　"&amp;入力!E12)</f>
        <v>仲村　麻里子</v>
      </c>
      <c r="D11" s="266"/>
      <c r="E11" s="266"/>
      <c r="F11" s="266"/>
      <c r="G11" s="262">
        <f>IF(入力!G11="","",入力!G11)</f>
        <v>514809133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/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日下　かず子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3" t="s">
        <v>6</v>
      </c>
      <c r="B17" s="253"/>
      <c r="C17" s="254" t="str">
        <f>IF(入力!C17="","",入力!C17&amp;"　"&amp;入力!E17)</f>
        <v>船橋市田喜野井1-35-9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047-477-7289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80－3418－6712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石黒　柚妃</v>
      </c>
      <c r="D25" s="266"/>
      <c r="E25" s="266"/>
      <c r="F25" s="266"/>
      <c r="G25" s="253" t="str">
        <f>IF(入力!G25="","",入力!G25)</f>
        <v>5年</v>
      </c>
      <c r="H25" s="253" t="str">
        <f>IF(入力!H25="","",入力!H25)</f>
        <v/>
      </c>
      <c r="I25" s="253" t="str">
        <f>IF(入力!I25="","",入力!I25)</f>
        <v>船橋市立飯山満小学校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514582227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山口　朱優</v>
      </c>
      <c r="D27" s="266"/>
      <c r="E27" s="266"/>
      <c r="F27" s="266"/>
      <c r="G27" s="253" t="str">
        <f>IF(入力!G27="","",入力!G27)</f>
        <v>5年</v>
      </c>
      <c r="H27" s="253" t="str">
        <f>IF(入力!H27="","",入力!H27)</f>
        <v/>
      </c>
      <c r="I27" s="253" t="str">
        <f>IF(入力!I27="","",入力!I27)</f>
        <v>船橋市立田喜野井小学校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518128920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関　つかさ</v>
      </c>
      <c r="D29" s="266"/>
      <c r="E29" s="266"/>
      <c r="F29" s="266"/>
      <c r="G29" s="253" t="str">
        <f>IF(入力!G29="","",入力!G29)</f>
        <v>5年</v>
      </c>
      <c r="H29" s="253" t="str">
        <f>IF(入力!H29="","",入力!H29)</f>
        <v/>
      </c>
      <c r="I29" s="253" t="str">
        <f>IF(入力!I29="","",入力!I29)</f>
        <v>船橋市立三山小学校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519020056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関　あん</v>
      </c>
      <c r="D31" s="266"/>
      <c r="E31" s="266"/>
      <c r="F31" s="266"/>
      <c r="G31" s="253" t="str">
        <f>IF(入力!G31="","",入力!G31)</f>
        <v>3年</v>
      </c>
      <c r="H31" s="253" t="str">
        <f>IF(入力!H31="","",入力!H31)</f>
        <v/>
      </c>
      <c r="I31" s="253" t="str">
        <f>IF(入力!I31="","",入力!I31)</f>
        <v>船橋市立三山小学校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519020063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岸本　莉奈</v>
      </c>
      <c r="D33" s="266"/>
      <c r="E33" s="266"/>
      <c r="F33" s="266"/>
      <c r="G33" s="253" t="str">
        <f>IF(入力!G33="","",入力!G33)</f>
        <v>3年</v>
      </c>
      <c r="H33" s="253" t="str">
        <f>IF(入力!H33="","",入力!H33)</f>
        <v/>
      </c>
      <c r="I33" s="253" t="str">
        <f>IF(入力!I33="","",入力!I33)</f>
        <v>船橋市立飯山満小学校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519020087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谷下田　璃桜</v>
      </c>
      <c r="D35" s="266"/>
      <c r="E35" s="266"/>
      <c r="F35" s="266"/>
      <c r="G35" s="253" t="str">
        <f>IF(入力!G35="","",入力!G35)</f>
        <v>2年</v>
      </c>
      <c r="H35" s="253" t="str">
        <f>IF(入力!H35="","",入力!H35)</f>
        <v/>
      </c>
      <c r="I35" s="253" t="str">
        <f>IF(入力!I35="","",入力!I35)</f>
        <v>船橋市立二宮小学校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518912321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江波戸　美月</v>
      </c>
      <c r="D37" s="266"/>
      <c r="E37" s="266"/>
      <c r="F37" s="266"/>
      <c r="G37" s="253" t="str">
        <f>IF(入力!G37="","",入力!G37)</f>
        <v>2年</v>
      </c>
      <c r="H37" s="253" t="str">
        <f>IF(入力!H37="","",入力!H37)</f>
        <v/>
      </c>
      <c r="I37" s="253" t="str">
        <f>IF(入力!I37="","",入力!I37)</f>
        <v>船橋市立飯山満小学校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519020094</v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原　歌織</v>
      </c>
      <c r="D39" s="266"/>
      <c r="E39" s="266"/>
      <c r="F39" s="266"/>
      <c r="G39" s="253" t="str">
        <f>IF(入力!G39="","",入力!G39)</f>
        <v>3年</v>
      </c>
      <c r="H39" s="253" t="str">
        <f>IF(入力!H39="","",入力!H39)</f>
        <v/>
      </c>
      <c r="I39" s="253" t="str">
        <f>IF(入力!I39="","",入力!I39)</f>
        <v>船橋市立薬円台小学校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519020070</v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>
        <f>IF(入力!B41="","",入力!B41)</f>
        <v>11</v>
      </c>
      <c r="C41" s="265" t="str">
        <f>IF(入力!C42="","",入力!C42&amp;"　"&amp;入力!E42)</f>
        <v>田中　葵彩</v>
      </c>
      <c r="D41" s="266"/>
      <c r="E41" s="266"/>
      <c r="F41" s="266"/>
      <c r="G41" s="253" t="str">
        <f>IF(入力!G41="","",入力!G41)</f>
        <v>3年</v>
      </c>
      <c r="H41" s="253" t="str">
        <f>IF(入力!H41="","",入力!H41)</f>
        <v/>
      </c>
      <c r="I41" s="253" t="str">
        <f>IF(入力!I41="","",入力!I41)</f>
        <v>船橋市立飯山満小学校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519878978</v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/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船橋市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>新京成</v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タッキー6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(女子)</v>
      </c>
      <c r="V17" s="300"/>
      <c r="W17" s="300"/>
      <c r="X17" s="301"/>
      <c r="Y17" s="354">
        <f>IF(入力!C4="","",入力!C4)</f>
        <v>433625841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>薬円台</v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 t="str">
        <f>IF(入力!J7="","",入力!J7)</f>
        <v/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>
        <f>IF(入力!J9="","",入力!J9)</f>
        <v>282192</v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>
        <f>IF(入力!M7="","",入力!M7)</f>
        <v>217584</v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 t="str">
        <f>IF(入力!M9="","",入力!M9)</f>
        <v/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クサカ　カズコ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 t="str">
        <f>IF(入力!AT7="","",入力!AT7)</f>
        <v>77歳</v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>274</v>
      </c>
      <c r="AC22" s="343"/>
      <c r="AD22" s="343"/>
      <c r="AE22" s="343"/>
      <c r="AF22" s="16" t="s">
        <v>73</v>
      </c>
      <c r="AG22" s="343" t="str">
        <f>IF(入力!W7="","",入力!W7)</f>
        <v>0073</v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047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日下　かず子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船橋市田喜野井1-35-9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477</v>
      </c>
      <c r="AY23" s="292"/>
      <c r="AZ23" s="292"/>
      <c r="BA23" s="292"/>
      <c r="BB23" s="19" t="s">
        <v>76</v>
      </c>
      <c r="BC23" s="292" t="str">
        <f>IF(入力!AP8="","",入力!AP8)</f>
        <v>7289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ナカムラ　ユウキ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 t="str">
        <f>IF(入力!AT9="","",入力!AT9)</f>
        <v>40歳</v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>274</v>
      </c>
      <c r="AC24" s="343"/>
      <c r="AD24" s="343"/>
      <c r="AE24" s="343"/>
      <c r="AF24" s="16" t="s">
        <v>73</v>
      </c>
      <c r="AG24" s="343" t="str">
        <f>IF(入力!W9="","",入力!W9)</f>
        <v>0072</v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>047</v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仲村　優樹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>船橋市三山1-41-1-504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>476</v>
      </c>
      <c r="AY25" s="292"/>
      <c r="AZ25" s="292"/>
      <c r="BA25" s="292"/>
      <c r="BB25" s="19" t="s">
        <v>76</v>
      </c>
      <c r="BC25" s="292" t="str">
        <f>IF(入力!AP10="","",入力!AP10)</f>
        <v>2752</v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>ナカムラ　マリコ</v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 t="str">
        <f>IF(入力!AT11="","",入力!AT11)</f>
        <v>40歳</v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>274</v>
      </c>
      <c r="AC26" s="343"/>
      <c r="AD26" s="343"/>
      <c r="AE26" s="343"/>
      <c r="AF26" s="16" t="s">
        <v>73</v>
      </c>
      <c r="AG26" s="343" t="str">
        <f>IF(入力!W11="","",入力!W11)</f>
        <v>0072</v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>047</v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>仲村　麻里子</v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>船橋市三山1-41-1-504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>476</v>
      </c>
      <c r="AY27" s="292"/>
      <c r="AZ27" s="292"/>
      <c r="BA27" s="292"/>
      <c r="BB27" s="19" t="s">
        <v>76</v>
      </c>
      <c r="BC27" s="292" t="str">
        <f>IF(入力!AP12="","",入力!AP12)</f>
        <v>2752</v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クサカ　カズコ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 t="str">
        <f>IF(入力!AT15="","",入力!AT15)</f>
        <v/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>274</v>
      </c>
      <c r="AC28" s="343"/>
      <c r="AD28" s="343"/>
      <c r="AE28" s="343"/>
      <c r="AF28" s="16" t="s">
        <v>73</v>
      </c>
      <c r="AG28" s="343" t="str">
        <f>IF(入力!W15="","",入力!W15)</f>
        <v>0073</v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047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日下　かず子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船橋市田喜野井1-35-9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477</v>
      </c>
      <c r="AY29" s="361"/>
      <c r="AZ29" s="361"/>
      <c r="BA29" s="361"/>
      <c r="BB29" s="73" t="s">
        <v>76</v>
      </c>
      <c r="BC29" s="361" t="str">
        <f>IF(入力!AP16="","",入力!AP16)</f>
        <v>7289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 t="str">
        <f>IF(入力!B25="","",入力!B25)</f>
        <v>①</v>
      </c>
      <c r="D34" s="407"/>
      <c r="E34" s="408"/>
      <c r="F34" s="393" t="str">
        <f>IF(入力!C26="","",入力!C25&amp;"　"&amp;入力!E25&amp;"
"&amp;入力!C26&amp;"　"&amp;入力!E26)</f>
        <v>イシグロ　ユズキ
石黒　柚妃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 t="str">
        <f>IF(入力!G25="","",入力!G25)</f>
        <v>5年</v>
      </c>
      <c r="R34" s="381"/>
      <c r="S34" s="382"/>
      <c r="T34" s="399" t="str">
        <f>IF(入力!I25="","",入力!I25)</f>
        <v>船橋市立飯山満小学校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514582227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140</v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ヤマグチ　シュウ
山口　朱優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 t="str">
        <f>IF(入力!G27="","",入力!G27)</f>
        <v>5年</v>
      </c>
      <c r="R36" s="381"/>
      <c r="S36" s="382"/>
      <c r="T36" s="399" t="str">
        <f>IF(入力!I27="","",入力!I27)</f>
        <v>船橋市立田喜野井小学校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518128920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154</v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セキ　ツカサ
関　つかさ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 t="str">
        <f>IF(入力!G29="","",入力!G29)</f>
        <v>5年</v>
      </c>
      <c r="R38" s="381"/>
      <c r="S38" s="382"/>
      <c r="T38" s="399" t="str">
        <f>IF(入力!I29="","",入力!I29)</f>
        <v>船橋市立三山小学校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519020056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150</v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セキ　アン
関　あん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 t="str">
        <f>IF(入力!G31="","",入力!G31)</f>
        <v>3年</v>
      </c>
      <c r="R40" s="381"/>
      <c r="S40" s="382"/>
      <c r="T40" s="399" t="str">
        <f>IF(入力!I31="","",入力!I31)</f>
        <v>船橋市立三山小学校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519020063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142</v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キシモト　リナ
岸本　莉奈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 t="str">
        <f>IF(入力!G33="","",入力!G33)</f>
        <v>3年</v>
      </c>
      <c r="R42" s="381"/>
      <c r="S42" s="382"/>
      <c r="T42" s="399" t="str">
        <f>IF(入力!I33="","",入力!I33)</f>
        <v>船橋市立飯山満小学校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519020087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136</v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ヤゲタ　リオ
谷下田　璃桜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 t="str">
        <f>IF(入力!G35="","",入力!G35)</f>
        <v>2年</v>
      </c>
      <c r="R44" s="381"/>
      <c r="S44" s="382"/>
      <c r="T44" s="399" t="str">
        <f>IF(入力!I35="","",入力!I35)</f>
        <v>船橋市立二宮小学校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518912321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136</v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>
        <f>IF(入力!B37="","",入力!B37)</f>
        <v>7</v>
      </c>
      <c r="D46" s="407"/>
      <c r="E46" s="408"/>
      <c r="F46" s="393" t="str">
        <f>IF(入力!C38="","",入力!C37&amp;"　"&amp;入力!E37&amp;"
"&amp;入力!C38&amp;"　"&amp;入力!E38)</f>
        <v>エバト　ミツキ
江波戸　美月</v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 t="str">
        <f>IF(入力!G37="","",入力!G37)</f>
        <v>2年</v>
      </c>
      <c r="R46" s="381"/>
      <c r="S46" s="382"/>
      <c r="T46" s="399" t="str">
        <f>IF(入力!I37="","",入力!I37)</f>
        <v>船橋市立飯山満小学校</v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>
        <f>IF(入力!M37="","",入力!M37)</f>
        <v>519020094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>
        <f>IF(入力!P37="","",入力!P37)</f>
        <v>134</v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>
        <f>IF(入力!B39="","",入力!B39)</f>
        <v>8</v>
      </c>
      <c r="D48" s="407"/>
      <c r="E48" s="408"/>
      <c r="F48" s="393" t="str">
        <f>IF(入力!C40="","",入力!C39&amp;"　"&amp;入力!E39&amp;"
"&amp;入力!C40&amp;"　"&amp;入力!E40)</f>
        <v>ハラ　カオル
原　歌織</v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 t="str">
        <f>IF(入力!G39="","",入力!G39)</f>
        <v>3年</v>
      </c>
      <c r="R48" s="381"/>
      <c r="S48" s="382"/>
      <c r="T48" s="399" t="str">
        <f>IF(入力!I39="","",入力!I39)</f>
        <v>船橋市立薬円台小学校</v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>
        <f>IF(入力!M39="","",入力!M39)</f>
        <v>519020070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>
        <f>IF(入力!P39="","",入力!P39)</f>
        <v>125</v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>
        <f>IF(入力!B41="","",入力!B41)</f>
        <v>11</v>
      </c>
      <c r="D50" s="407"/>
      <c r="E50" s="408"/>
      <c r="F50" s="393" t="str">
        <f>IF(入力!C42="","",入力!C41&amp;"　"&amp;入力!E41&amp;"
"&amp;入力!C42&amp;"　"&amp;入力!E42)</f>
        <v>タナカ　アオイ
田中　葵彩</v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 t="str">
        <f>IF(入力!G41="","",入力!G41)</f>
        <v>3年</v>
      </c>
      <c r="R50" s="381"/>
      <c r="S50" s="382"/>
      <c r="T50" s="399" t="str">
        <f>IF(入力!I41="","",入力!I41)</f>
        <v>船橋市立飯山満小学校</v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>
        <f>IF(入力!M41="","",入力!M41)</f>
        <v>519878978</v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>
        <f>IF(入力!P41="","",入力!P41)</f>
        <v>142</v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 t="str">
        <f>IF(入力!B43="","",入力!B43)</f>
        <v/>
      </c>
      <c r="D52" s="407"/>
      <c r="E52" s="408"/>
      <c r="F52" s="393" t="str">
        <f>IF(入力!C44="","",入力!C43&amp;"　"&amp;入力!E43&amp;"
"&amp;入力!C44&amp;"　"&amp;入力!E44)</f>
        <v/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 t="str">
        <f>IF(入力!G43="","",入力!G43)</f>
        <v/>
      </c>
      <c r="R52" s="381"/>
      <c r="S52" s="382"/>
      <c r="T52" s="399" t="str">
        <f>IF(入力!I43="","",入力!I43)</f>
        <v/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 t="str">
        <f>IF(入力!M43="","",入力!M43)</f>
        <v/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 t="str">
        <f>IF(入力!P43="","",入力!P43)</f>
        <v/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 t="str">
        <f>IF(入力!B45="","",入力!B45)</f>
        <v/>
      </c>
      <c r="D54" s="407"/>
      <c r="E54" s="408"/>
      <c r="F54" s="393" t="str">
        <f>IF(入力!C46="","",入力!C45&amp;"　"&amp;入力!E45&amp;"
"&amp;入力!C46&amp;"　"&amp;入力!E46)</f>
        <v/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 t="str">
        <f>IF(入力!G45="","",入力!G45)</f>
        <v/>
      </c>
      <c r="R54" s="381"/>
      <c r="S54" s="382"/>
      <c r="T54" s="399" t="str">
        <f>IF(入力!I45="","",入力!I45)</f>
        <v/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 t="str">
        <f>IF(入力!B47="","",入力!B47)</f>
        <v/>
      </c>
      <c r="D56" s="407"/>
      <c r="E56" s="408"/>
      <c r="F56" s="393" t="str">
        <f>IF(入力!C48="","",入力!C47&amp;"　"&amp;入力!E47&amp;"
"&amp;入力!C48&amp;"　"&amp;入力!E48)</f>
        <v/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 t="str">
        <f>IF(入力!G47="","",入力!G47)</f>
        <v/>
      </c>
      <c r="R56" s="381"/>
      <c r="S56" s="382"/>
      <c r="T56" s="399" t="str">
        <f>IF(入力!I47="","",入力!I47)</f>
        <v/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" customHeight="1">
      <c r="A2" s="253" t="s">
        <v>0</v>
      </c>
      <c r="B2" s="253"/>
      <c r="C2" s="254" t="str">
        <f>IF(入力!C3="","",入力!C3)</f>
        <v>タッキー6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433625841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日下　かず子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507306028</v>
      </c>
      <c r="H7" s="262"/>
      <c r="I7" s="262"/>
      <c r="J7" s="262" t="str">
        <f>IF(入力!J7="","",入力!J7)</f>
        <v/>
      </c>
      <c r="K7" s="262"/>
      <c r="L7" s="262"/>
      <c r="M7" s="262">
        <f>IF(入力!M7="","",入力!M7)</f>
        <v>217584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19</v>
      </c>
      <c r="B9" s="253"/>
      <c r="C9" s="265" t="str">
        <f>IF(入力!C10="","",入力!C10&amp;"　"&amp;入力!E10)</f>
        <v>仲村　優樹</v>
      </c>
      <c r="D9" s="266"/>
      <c r="E9" s="266"/>
      <c r="F9" s="266"/>
      <c r="G9" s="262">
        <f>IF(入力!G9="","",入力!G9)</f>
        <v>512947514</v>
      </c>
      <c r="H9" s="262"/>
      <c r="I9" s="262"/>
      <c r="J9" s="262">
        <f>IF(入力!J9="","",入力!J9)</f>
        <v>282192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20</v>
      </c>
      <c r="B11" s="253"/>
      <c r="C11" s="265" t="str">
        <f>IF(入力!C12="","",入力!C12&amp;"　"&amp;入力!E12)</f>
        <v>仲村　麻里子</v>
      </c>
      <c r="D11" s="266"/>
      <c r="E11" s="266"/>
      <c r="F11" s="266"/>
      <c r="G11" s="262">
        <f>IF(入力!G11="","",入力!G11)</f>
        <v>514809133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/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日下　かず子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" customHeight="1">
      <c r="A17" s="253" t="s">
        <v>6</v>
      </c>
      <c r="B17" s="253"/>
      <c r="C17" s="254" t="str">
        <f>IF(入力!C17="","",入力!C17&amp;"　"&amp;入力!E17)</f>
        <v>船橋市田喜野井1-35-9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047-477-7289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80－3418－6712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石黒　柚妃</v>
      </c>
      <c r="D25" s="266"/>
      <c r="E25" s="266"/>
      <c r="F25" s="266"/>
      <c r="G25" s="253" t="str">
        <f>IF(入力!G25="","",入力!G25)</f>
        <v>5年</v>
      </c>
      <c r="H25" s="253" t="str">
        <f>IF(入力!H25="","",入力!H25)</f>
        <v/>
      </c>
      <c r="I25" s="253" t="str">
        <f>IF(入力!I25="","",入力!I25)</f>
        <v>船橋市立飯山満小学校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514582227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山口　朱優</v>
      </c>
      <c r="D27" s="266"/>
      <c r="E27" s="266"/>
      <c r="F27" s="266"/>
      <c r="G27" s="253" t="str">
        <f>IF(入力!G27="","",入力!G27)</f>
        <v>5年</v>
      </c>
      <c r="H27" s="253" t="str">
        <f>IF(入力!H27="","",入力!H27)</f>
        <v/>
      </c>
      <c r="I27" s="253" t="str">
        <f>IF(入力!I27="","",入力!I27)</f>
        <v>船橋市立田喜野井小学校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518128920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関　つかさ</v>
      </c>
      <c r="D29" s="266"/>
      <c r="E29" s="266"/>
      <c r="F29" s="266"/>
      <c r="G29" s="253" t="str">
        <f>IF(入力!G29="","",入力!G29)</f>
        <v>5年</v>
      </c>
      <c r="H29" s="253" t="str">
        <f>IF(入力!H29="","",入力!H29)</f>
        <v/>
      </c>
      <c r="I29" s="253" t="str">
        <f>IF(入力!I29="","",入力!I29)</f>
        <v>船橋市立三山小学校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519020056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関　あん</v>
      </c>
      <c r="D31" s="266"/>
      <c r="E31" s="266"/>
      <c r="F31" s="266"/>
      <c r="G31" s="253" t="str">
        <f>IF(入力!G31="","",入力!G31)</f>
        <v>3年</v>
      </c>
      <c r="H31" s="253" t="str">
        <f>IF(入力!H31="","",入力!H31)</f>
        <v/>
      </c>
      <c r="I31" s="253" t="str">
        <f>IF(入力!I31="","",入力!I31)</f>
        <v>船橋市立三山小学校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519020063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岸本　莉奈</v>
      </c>
      <c r="D33" s="266"/>
      <c r="E33" s="266"/>
      <c r="F33" s="266"/>
      <c r="G33" s="253" t="str">
        <f>IF(入力!G33="","",入力!G33)</f>
        <v>3年</v>
      </c>
      <c r="H33" s="253" t="str">
        <f>IF(入力!H33="","",入力!H33)</f>
        <v/>
      </c>
      <c r="I33" s="253" t="str">
        <f>IF(入力!I33="","",入力!I33)</f>
        <v>船橋市立飯山満小学校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519020087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谷下田　璃桜</v>
      </c>
      <c r="D35" s="266"/>
      <c r="E35" s="266"/>
      <c r="F35" s="266"/>
      <c r="G35" s="253" t="str">
        <f>IF(入力!G35="","",入力!G35)</f>
        <v>2年</v>
      </c>
      <c r="H35" s="253" t="str">
        <f>IF(入力!H35="","",入力!H35)</f>
        <v/>
      </c>
      <c r="I35" s="253" t="str">
        <f>IF(入力!I35="","",入力!I35)</f>
        <v>船橋市立二宮小学校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518912321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江波戸　美月</v>
      </c>
      <c r="D37" s="266"/>
      <c r="E37" s="266"/>
      <c r="F37" s="266"/>
      <c r="G37" s="253" t="str">
        <f>IF(入力!G37="","",入力!G37)</f>
        <v>2年</v>
      </c>
      <c r="H37" s="253" t="str">
        <f>IF(入力!H37="","",入力!H37)</f>
        <v/>
      </c>
      <c r="I37" s="253" t="str">
        <f>IF(入力!I37="","",入力!I37)</f>
        <v>船橋市立飯山満小学校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519020094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原　歌織</v>
      </c>
      <c r="D39" s="266"/>
      <c r="E39" s="266"/>
      <c r="F39" s="266"/>
      <c r="G39" s="253" t="str">
        <f>IF(入力!G39="","",入力!G39)</f>
        <v>3年</v>
      </c>
      <c r="H39" s="253" t="str">
        <f>IF(入力!H39="","",入力!H39)</f>
        <v/>
      </c>
      <c r="I39" s="253" t="str">
        <f>IF(入力!I39="","",入力!I39)</f>
        <v>船橋市立薬円台小学校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519020070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11</v>
      </c>
      <c r="C41" s="265" t="str">
        <f>IF(入力!C42="","",入力!C42&amp;"　"&amp;入力!E42)</f>
        <v>田中　葵彩</v>
      </c>
      <c r="D41" s="266"/>
      <c r="E41" s="266"/>
      <c r="F41" s="266"/>
      <c r="G41" s="253" t="str">
        <f>IF(入力!G41="","",入力!G41)</f>
        <v>3年</v>
      </c>
      <c r="H41" s="253" t="str">
        <f>IF(入力!H41="","",入力!H41)</f>
        <v/>
      </c>
      <c r="I41" s="253" t="str">
        <f>IF(入力!I41="","",入力!I41)</f>
        <v>船橋市立飯山満小学校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519878978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C15" sqref="C15:E1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" customHeight="1">
      <c r="A2" s="253" t="s">
        <v>0</v>
      </c>
      <c r="B2" s="253"/>
      <c r="C2" s="254" t="str">
        <f>IF(入力!C3="","",入力!C3)</f>
        <v>タッキー6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433625841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日下　かず子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507306028</v>
      </c>
      <c r="H7" s="262"/>
      <c r="I7" s="262"/>
      <c r="J7" s="262" t="str">
        <f>IF(入力!J7="","",入力!J7)</f>
        <v/>
      </c>
      <c r="K7" s="262"/>
      <c r="L7" s="262"/>
      <c r="M7" s="262">
        <f>IF(入力!M7="","",入力!M7)</f>
        <v>217584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19</v>
      </c>
      <c r="B9" s="253"/>
      <c r="C9" s="265" t="str">
        <f>IF(入力!C10="","",入力!C10&amp;"　"&amp;入力!E10)</f>
        <v>仲村　優樹</v>
      </c>
      <c r="D9" s="266"/>
      <c r="E9" s="266"/>
      <c r="F9" s="266"/>
      <c r="G9" s="262">
        <f>IF(入力!G9="","",入力!G9)</f>
        <v>512947514</v>
      </c>
      <c r="H9" s="262"/>
      <c r="I9" s="262"/>
      <c r="J9" s="262">
        <f>IF(入力!J9="","",入力!J9)</f>
        <v>282192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20</v>
      </c>
      <c r="B11" s="253"/>
      <c r="C11" s="265" t="str">
        <f>IF(入力!C12="","",入力!C12&amp;"　"&amp;入力!E12)</f>
        <v>仲村　麻里子</v>
      </c>
      <c r="D11" s="266"/>
      <c r="E11" s="266"/>
      <c r="F11" s="266"/>
      <c r="G11" s="262">
        <f>IF(入力!G11="","",入力!G11)</f>
        <v>514809133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/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日下　かず子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" customHeight="1">
      <c r="A17" s="253" t="s">
        <v>6</v>
      </c>
      <c r="B17" s="253"/>
      <c r="C17" s="254" t="str">
        <f>IF(入力!C17="","",入力!C17&amp;"　"&amp;入力!E17)</f>
        <v>船橋市田喜野井1-35-9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047-477-7289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80－3418－6712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石黒　柚妃</v>
      </c>
      <c r="D25" s="266"/>
      <c r="E25" s="266"/>
      <c r="F25" s="266"/>
      <c r="G25" s="253" t="str">
        <f>IF(入力!G25="","",入力!G25)</f>
        <v>5年</v>
      </c>
      <c r="H25" s="253" t="str">
        <f>IF(入力!H25="","",入力!H25)</f>
        <v/>
      </c>
      <c r="I25" s="253" t="str">
        <f>IF(入力!I25="","",入力!I25)</f>
        <v>船橋市立飯山満小学校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514582227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山口　朱優</v>
      </c>
      <c r="D27" s="266"/>
      <c r="E27" s="266"/>
      <c r="F27" s="266"/>
      <c r="G27" s="253" t="str">
        <f>IF(入力!G27="","",入力!G27)</f>
        <v>5年</v>
      </c>
      <c r="H27" s="253" t="str">
        <f>IF(入力!H27="","",入力!H27)</f>
        <v/>
      </c>
      <c r="I27" s="253" t="str">
        <f>IF(入力!I27="","",入力!I27)</f>
        <v>船橋市立田喜野井小学校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518128920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関　つかさ</v>
      </c>
      <c r="D29" s="266"/>
      <c r="E29" s="266"/>
      <c r="F29" s="266"/>
      <c r="G29" s="253" t="str">
        <f>IF(入力!G29="","",入力!G29)</f>
        <v>5年</v>
      </c>
      <c r="H29" s="253" t="str">
        <f>IF(入力!H29="","",入力!H29)</f>
        <v/>
      </c>
      <c r="I29" s="253" t="str">
        <f>IF(入力!I29="","",入力!I29)</f>
        <v>船橋市立三山小学校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519020056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関　あん</v>
      </c>
      <c r="D31" s="266"/>
      <c r="E31" s="266"/>
      <c r="F31" s="266"/>
      <c r="G31" s="253" t="str">
        <f>IF(入力!G31="","",入力!G31)</f>
        <v>3年</v>
      </c>
      <c r="H31" s="253" t="str">
        <f>IF(入力!H31="","",入力!H31)</f>
        <v/>
      </c>
      <c r="I31" s="253" t="str">
        <f>IF(入力!I31="","",入力!I31)</f>
        <v>船橋市立三山小学校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519020063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岸本　莉奈</v>
      </c>
      <c r="D33" s="266"/>
      <c r="E33" s="266"/>
      <c r="F33" s="266"/>
      <c r="G33" s="253" t="str">
        <f>IF(入力!G33="","",入力!G33)</f>
        <v>3年</v>
      </c>
      <c r="H33" s="253" t="str">
        <f>IF(入力!H33="","",入力!H33)</f>
        <v/>
      </c>
      <c r="I33" s="253" t="str">
        <f>IF(入力!I33="","",入力!I33)</f>
        <v>船橋市立飯山満小学校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519020087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谷下田　璃桜</v>
      </c>
      <c r="D35" s="266"/>
      <c r="E35" s="266"/>
      <c r="F35" s="266"/>
      <c r="G35" s="253" t="str">
        <f>IF(入力!G35="","",入力!G35)</f>
        <v>2年</v>
      </c>
      <c r="H35" s="253" t="str">
        <f>IF(入力!H35="","",入力!H35)</f>
        <v/>
      </c>
      <c r="I35" s="253" t="str">
        <f>IF(入力!I35="","",入力!I35)</f>
        <v>船橋市立二宮小学校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518912321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江波戸　美月</v>
      </c>
      <c r="D37" s="266"/>
      <c r="E37" s="266"/>
      <c r="F37" s="266"/>
      <c r="G37" s="253" t="str">
        <f>IF(入力!G37="","",入力!G37)</f>
        <v>2年</v>
      </c>
      <c r="H37" s="253" t="str">
        <f>IF(入力!H37="","",入力!H37)</f>
        <v/>
      </c>
      <c r="I37" s="253" t="str">
        <f>IF(入力!I37="","",入力!I37)</f>
        <v>船橋市立飯山満小学校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519020094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原　歌織</v>
      </c>
      <c r="D39" s="266"/>
      <c r="E39" s="266"/>
      <c r="F39" s="266"/>
      <c r="G39" s="253" t="str">
        <f>IF(入力!G39="","",入力!G39)</f>
        <v>3年</v>
      </c>
      <c r="H39" s="253" t="str">
        <f>IF(入力!H39="","",入力!H39)</f>
        <v/>
      </c>
      <c r="I39" s="253" t="str">
        <f>IF(入力!I39="","",入力!I39)</f>
        <v>船橋市立薬円台小学校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519020070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11</v>
      </c>
      <c r="C41" s="265" t="str">
        <f>IF(入力!C42="","",入力!C42&amp;"　"&amp;入力!E42)</f>
        <v>田中　葵彩</v>
      </c>
      <c r="D41" s="266"/>
      <c r="E41" s="266"/>
      <c r="F41" s="266"/>
      <c r="G41" s="253" t="str">
        <f>IF(入力!G41="","",入力!G41)</f>
        <v>3年</v>
      </c>
      <c r="H41" s="253" t="str">
        <f>IF(入力!H41="","",入力!H41)</f>
        <v/>
      </c>
      <c r="I41" s="253" t="str">
        <f>IF(入力!I41="","",入力!I41)</f>
        <v>船橋市立飯山満小学校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519878978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女子</v>
      </c>
      <c r="I5" s="29">
        <f>入力!Y25</f>
        <v>6</v>
      </c>
      <c r="J5" s="434" t="str">
        <f>IF(入力!A55="","",入力!A55)</f>
        <v>一人一人が自分にできることに精一杯取り組み、明るく元気に練習してきました。
個性豊かな子供たち。その個性を合わせれば大きな力に！
一つのボールを追い、チーム一丸となって勝利を目指します。『Nevergiveup！』</v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21022</v>
      </c>
      <c r="B7" s="33" t="str">
        <f>IF(入力!C3="","",入力!C3)</f>
        <v>タッキー6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薬円台</v>
      </c>
      <c r="T7" s="33"/>
      <c r="U7" s="33">
        <f>IF(入力!C4="","",入力!C4)</f>
        <v>433625841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日下</v>
      </c>
      <c r="D16" s="33" t="str">
        <f>IF(入力!E8="","",入力!E8)</f>
        <v>かず子</v>
      </c>
      <c r="E16" s="33" t="str">
        <f>IF(入力!C7="","",入力!C7)</f>
        <v>クサカ</v>
      </c>
      <c r="F16" s="33" t="str">
        <f>IF(入力!E7="","",入力!E7)</f>
        <v>カズコ</v>
      </c>
      <c r="G16" s="33">
        <f>IF(入力!G7="","",入力!G7)</f>
        <v>507306028</v>
      </c>
      <c r="H16" s="33" t="str">
        <f>IF(入力!J7="","",入力!J7)</f>
        <v/>
      </c>
      <c r="I16" s="33">
        <f>IF(入力!M7="","",入力!M7)</f>
        <v>217584</v>
      </c>
      <c r="J16" s="33"/>
      <c r="K16" s="33"/>
      <c r="L16" s="33" t="str">
        <f>IF(入力!AT7="","",入力!AT7)</f>
        <v>77歳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0073</v>
      </c>
      <c r="T16" s="33" t="str">
        <f>IF(入力!P8="","",入力!P8)</f>
        <v>船橋市田喜野井1-35-9</v>
      </c>
      <c r="U16" s="33" t="str">
        <f>IF(入力!AL7="","",入力!AL7)</f>
        <v>047</v>
      </c>
      <c r="V16" s="33" t="str">
        <f>IF(入力!AK8="","",入力!AK8)</f>
        <v>477</v>
      </c>
      <c r="W16" s="33" t="str">
        <f>IF(入力!AP8="","",入力!AP8)</f>
        <v>7289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仲村</v>
      </c>
      <c r="D17" s="33" t="str">
        <f>IF(入力!E10="","",入力!E10)</f>
        <v>優樹</v>
      </c>
      <c r="E17" s="33" t="str">
        <f>IF(入力!C9="","",入力!C9)</f>
        <v>ナカムラ</v>
      </c>
      <c r="F17" s="33" t="str">
        <f>IF(入力!E9="","",入力!E9)</f>
        <v>ユウキ</v>
      </c>
      <c r="G17" s="33">
        <f>IF(入力!G9="","",入力!G9)</f>
        <v>512947514</v>
      </c>
      <c r="H17" s="33">
        <f>IF(入力!J9="","",入力!J9)</f>
        <v>282192</v>
      </c>
      <c r="I17" s="33" t="str">
        <f>IF(入力!M9="","",入力!M9)</f>
        <v/>
      </c>
      <c r="J17" s="33"/>
      <c r="K17" s="33"/>
      <c r="L17" s="33" t="str">
        <f>IF(入力!AT9="","",入力!AT9)</f>
        <v>40歳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0072</v>
      </c>
      <c r="T17" s="33" t="str">
        <f>IF(入力!P10="","",入力!P10)</f>
        <v>船橋市三山1-41-1-504</v>
      </c>
      <c r="U17" s="33" t="str">
        <f>IF(入力!AL9="","",入力!AL9)</f>
        <v>047</v>
      </c>
      <c r="V17" s="33" t="str">
        <f>IF(入力!AK10="","",入力!AK10)</f>
        <v>476</v>
      </c>
      <c r="W17" s="33" t="str">
        <f>IF(入力!AP10="","",入力!AP10)</f>
        <v>2752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仲村</v>
      </c>
      <c r="D20" s="33" t="str">
        <f>IF(入力!E12="","",入力!E12)</f>
        <v>麻里子</v>
      </c>
      <c r="E20" s="33" t="str">
        <f>IF(入力!C11="","",入力!C11)</f>
        <v>ナカムラ</v>
      </c>
      <c r="F20" s="33" t="str">
        <f>IF(入力!E11="","",入力!E11)</f>
        <v>マリコ</v>
      </c>
      <c r="G20" s="33">
        <f>IF(入力!G11="","",入力!G11)</f>
        <v>514809133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>40歳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0072</v>
      </c>
      <c r="T20" s="33" t="str">
        <f>IF(入力!P12="","",入力!P12)</f>
        <v>船橋市三山1-41-1-504</v>
      </c>
      <c r="U20" s="33" t="str">
        <f>IF(入力!AL11="","",入力!AL11)</f>
        <v>047</v>
      </c>
      <c r="V20" s="33" t="str">
        <f>IF(入力!AK12="","",入力!AK12)</f>
        <v>476</v>
      </c>
      <c r="W20" s="33" t="str">
        <f>IF(入力!AP12="","",入力!AP12)</f>
        <v>2752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日下</v>
      </c>
      <c r="D22" s="33" t="str">
        <f>IF(入力!E16="","",入力!E16)</f>
        <v>かず子</v>
      </c>
      <c r="E22" s="33" t="str">
        <f>IF(入力!C15="","",入力!C15)</f>
        <v>クサカ</v>
      </c>
      <c r="F22" s="33" t="str">
        <f>IF(入力!E15="","",入力!E15)</f>
        <v>カズコ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80</v>
      </c>
      <c r="O22" s="33">
        <f>IF(入力!E21="","",入力!E21)</f>
        <v>3418</v>
      </c>
      <c r="P22" s="33">
        <f>IF(入力!G21="","",入力!G21)</f>
        <v>6712</v>
      </c>
      <c r="Q22" s="33"/>
      <c r="R22" s="33" t="str">
        <f>IF(入力!R15="","",入力!R15)</f>
        <v>274</v>
      </c>
      <c r="S22" s="33" t="str">
        <f>IF(入力!W15="","",入力!W15)</f>
        <v>0073</v>
      </c>
      <c r="T22" s="33" t="str">
        <f>IF(入力!P16="","",入力!P16)</f>
        <v>船橋市田喜野井1-35-9</v>
      </c>
      <c r="U22" s="33" t="str">
        <f>IF(入力!AL15="","",入力!AL15)</f>
        <v>047</v>
      </c>
      <c r="V22" s="33" t="str">
        <f>IF(入力!AK16="","",入力!AK16)</f>
        <v>477</v>
      </c>
      <c r="W22" s="33" t="str">
        <f>IF(入力!AP16="","",入力!AP16)</f>
        <v>7289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石黒</v>
      </c>
      <c r="D24" s="75" t="str">
        <f>VLOOKUP($B$51,$A$53:$F$352,4)</f>
        <v>柚妃</v>
      </c>
      <c r="E24" s="75" t="str">
        <f>VLOOKUP($B$51,$A$53:$F$352,5)</f>
        <v>イシグロ</v>
      </c>
      <c r="F24" s="75" t="str">
        <f>VLOOKUP($B$51,$A$53:$F$352,6)</f>
        <v>ユズキ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石黒</v>
      </c>
      <c r="D53" s="33" t="str">
        <f>IF(入力!E26="","",入力!E26)</f>
        <v>柚妃</v>
      </c>
      <c r="E53" s="33" t="str">
        <f>IF(入力!C25="","",入力!C25)</f>
        <v>イシグロ</v>
      </c>
      <c r="F53" s="33" t="str">
        <f>IF(入力!E25="","",入力!E25)</f>
        <v>ユズキ</v>
      </c>
      <c r="G53" s="33">
        <f>IF(入力!M25="","",入力!M25)</f>
        <v>514582227</v>
      </c>
      <c r="H53" s="33" t="str">
        <f>IF(入力!I25="","",入力!I25)</f>
        <v>船橋市立飯山満小学校</v>
      </c>
      <c r="I53" s="33" t="str">
        <f>IF(入力!G25="","",入力!G25)</f>
        <v>5年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山口</v>
      </c>
      <c r="D54" s="33" t="str">
        <f>IF(入力!E28="","",入力!E28)</f>
        <v>朱優</v>
      </c>
      <c r="E54" s="33" t="str">
        <f>IF(入力!C27="","",入力!C27)</f>
        <v>ヤマグチ</v>
      </c>
      <c r="F54" s="33" t="str">
        <f>IF(入力!E27="","",入力!E27)</f>
        <v>シュウ</v>
      </c>
      <c r="G54" s="33">
        <f>IF(入力!M27="","",入力!M27)</f>
        <v>518128920</v>
      </c>
      <c r="H54" s="33" t="str">
        <f>IF(入力!I27="","",入力!I27)</f>
        <v>船橋市立田喜野井小学校</v>
      </c>
      <c r="I54" s="33" t="str">
        <f>IF(入力!G27="","",入力!G27)</f>
        <v>5年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関</v>
      </c>
      <c r="D55" s="33" t="str">
        <f>IF(入力!E30="","",入力!E30)</f>
        <v>つかさ</v>
      </c>
      <c r="E55" s="33" t="str">
        <f>IF(入力!C29="","",入力!C29)</f>
        <v>セキ</v>
      </c>
      <c r="F55" s="33" t="str">
        <f>IF(入力!E29="","",入力!E29)</f>
        <v>ツカサ</v>
      </c>
      <c r="G55" s="33">
        <f>IF(入力!M29="","",入力!M29)</f>
        <v>519020056</v>
      </c>
      <c r="H55" s="33" t="str">
        <f>IF(入力!I29="","",入力!I29)</f>
        <v>船橋市立三山小学校</v>
      </c>
      <c r="I55" s="33" t="str">
        <f>IF(入力!G29="","",入力!G29)</f>
        <v>5年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関</v>
      </c>
      <c r="D56" s="33" t="str">
        <f>IF(入力!E32="","",入力!E32)</f>
        <v>あん</v>
      </c>
      <c r="E56" s="33" t="str">
        <f>IF(入力!C31="","",入力!C31)</f>
        <v>セキ</v>
      </c>
      <c r="F56" s="33" t="str">
        <f>IF(入力!E31="","",入力!E31)</f>
        <v>アン</v>
      </c>
      <c r="G56" s="33">
        <f>IF(入力!M31="","",入力!M31)</f>
        <v>519020063</v>
      </c>
      <c r="H56" s="33" t="str">
        <f>IF(入力!I31="","",入力!I31)</f>
        <v>船橋市立三山小学校</v>
      </c>
      <c r="I56" s="33" t="str">
        <f>IF(入力!G31="","",入力!G31)</f>
        <v>3年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岸本</v>
      </c>
      <c r="D57" s="33" t="str">
        <f>IF(入力!E34="","",入力!E34)</f>
        <v>莉奈</v>
      </c>
      <c r="E57" s="33" t="str">
        <f>IF(入力!C33="","",入力!C33)</f>
        <v>キシモト</v>
      </c>
      <c r="F57" s="33" t="str">
        <f>IF(入力!E33="","",入力!E33)</f>
        <v>リナ</v>
      </c>
      <c r="G57" s="33">
        <f>IF(入力!M33="","",入力!M33)</f>
        <v>519020087</v>
      </c>
      <c r="H57" s="33" t="str">
        <f>IF(入力!I33="","",入力!I33)</f>
        <v>船橋市立飯山満小学校</v>
      </c>
      <c r="I57" s="33" t="str">
        <f>IF(入力!G33="","",入力!G33)</f>
        <v>3年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谷下田</v>
      </c>
      <c r="D58" s="33" t="str">
        <f>IF(入力!E36="","",入力!E36)</f>
        <v>璃桜</v>
      </c>
      <c r="E58" s="33" t="str">
        <f>IF(入力!C35="","",入力!C35)</f>
        <v>ヤゲタ</v>
      </c>
      <c r="F58" s="33" t="str">
        <f>IF(入力!E35="","",入力!E35)</f>
        <v>リオ</v>
      </c>
      <c r="G58" s="33">
        <f>IF(入力!M35="","",入力!M35)</f>
        <v>518912321</v>
      </c>
      <c r="H58" s="33" t="str">
        <f>IF(入力!I35="","",入力!I35)</f>
        <v>船橋市立二宮小学校</v>
      </c>
      <c r="I58" s="33" t="str">
        <f>IF(入力!G35="","",入力!G35)</f>
        <v>2年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江波戸</v>
      </c>
      <c r="D59" s="33" t="str">
        <f>IF(入力!E38="","",入力!E38)</f>
        <v>美月</v>
      </c>
      <c r="E59" s="33" t="str">
        <f>IF(入力!C37="","",入力!C37)</f>
        <v>エバト</v>
      </c>
      <c r="F59" s="33" t="str">
        <f>IF(入力!E37="","",入力!E37)</f>
        <v>ミツキ</v>
      </c>
      <c r="G59" s="33">
        <f>IF(入力!M37="","",入力!M37)</f>
        <v>519020094</v>
      </c>
      <c r="H59" s="33" t="str">
        <f>IF(入力!I37="","",入力!I37)</f>
        <v>船橋市立飯山満小学校</v>
      </c>
      <c r="I59" s="33" t="str">
        <f>IF(入力!G37="","",入力!G37)</f>
        <v>2年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原</v>
      </c>
      <c r="D60" s="33" t="str">
        <f>IF(入力!E40="","",入力!E40)</f>
        <v>歌織</v>
      </c>
      <c r="E60" s="33" t="str">
        <f>IF(入力!C39="","",入力!C39)</f>
        <v>ハラ</v>
      </c>
      <c r="F60" s="33" t="str">
        <f>IF(入力!E39="","",入力!E39)</f>
        <v>カオル</v>
      </c>
      <c r="G60" s="33">
        <f>IF(入力!M39="","",入力!M39)</f>
        <v>519020070</v>
      </c>
      <c r="H60" s="33" t="str">
        <f>IF(入力!I39="","",入力!I39)</f>
        <v>船橋市立薬円台小学校</v>
      </c>
      <c r="I60" s="33" t="str">
        <f>IF(入力!G39="","",入力!G39)</f>
        <v>3年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11</v>
      </c>
      <c r="C61" s="33" t="str">
        <f>IF(入力!C42="","",入力!C42)</f>
        <v>田中</v>
      </c>
      <c r="D61" s="33" t="str">
        <f>IF(入力!E42="","",入力!E42)</f>
        <v>葵彩</v>
      </c>
      <c r="E61" s="33" t="str">
        <f>IF(入力!C41="","",入力!C41)</f>
        <v>タナカ</v>
      </c>
      <c r="F61" s="33" t="str">
        <f>IF(入力!E41="","",入力!E41)</f>
        <v>アオイ</v>
      </c>
      <c r="G61" s="33">
        <f>IF(入力!M41="","",入力!M41)</f>
        <v>519878978</v>
      </c>
      <c r="H61" s="33" t="str">
        <f>IF(入力!I41="","",入力!I41)</f>
        <v>船橋市立飯山満小学校</v>
      </c>
      <c r="I61" s="33" t="str">
        <f>IF(入力!G41="","",入力!G41)</f>
        <v>3年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NEC-PCuser</cp:lastModifiedBy>
  <cp:lastPrinted>2016-05-09T15:17:35Z</cp:lastPrinted>
  <dcterms:created xsi:type="dcterms:W3CDTF">2014-04-05T09:56:00Z</dcterms:created>
  <dcterms:modified xsi:type="dcterms:W3CDTF">2020-01-28T07:39:19Z</dcterms:modified>
</cp:coreProperties>
</file>