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24" i="7" s="1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D24" i="7"/>
  <c r="F24" i="7"/>
  <c r="C24" i="7" l="1"/>
</calcChain>
</file>

<file path=xl/sharedStrings.xml><?xml version="1.0" encoding="utf-8"?>
<sst xmlns="http://schemas.openxmlformats.org/spreadsheetml/2006/main" count="261" uniqueCount="184">
  <si>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</si>
  <si>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</si>
  <si>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</si>
  <si>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</si>
  <si>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</si>
  <si>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</si>
  <si>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</si>
  <si>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</si>
  <si>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</si>
  <si>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</si>
  <si>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</si>
  <si>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</si>
  <si>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</si>
  <si>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</si>
  <si>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</si>
  <si>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</si>
  <si>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</si>
  <si>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</si>
  <si>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</si>
  <si>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</si>
  <si>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</si>
  <si>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</si>
  <si>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</si>
  <si>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</si>
  <si>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</si>
  <si>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</si>
  <si>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</si>
  <si>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</si>
  <si>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</si>
  <si>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</si>
  <si>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</si>
  <si>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</si>
  <si>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</si>
  <si>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</si>
  <si>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</si>
  <si>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</si>
  <si>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</si>
  <si>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</si>
  <si>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</si>
  <si>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</si>
  <si>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</si>
  <si>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</si>
  <si>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</si>
  <si>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</si>
  <si>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</si>
  <si>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</si>
  <si>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</si>
  <si>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</si>
  <si>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</si>
  <si>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</si>
  <si>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</si>
  <si>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</si>
  <si>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</si>
  <si>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</si>
  <si>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</si>
  <si>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</si>
  <si>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</si>
  <si>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</si>
  <si>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</si>
  <si>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</si>
  <si>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</si>
  <si>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</si>
  <si>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</si>
  <si>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</si>
  <si>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</si>
  <si>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</si>
  <si>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</si>
  <si>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</si>
  <si>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</si>
  <si>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</si>
  <si>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</si>
  <si>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</si>
  <si>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</si>
  <si>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</si>
  <si>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</si>
  <si>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</si>
  <si>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</si>
  <si>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</si>
  <si>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</si>
  <si>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</si>
  <si>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</si>
  <si>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</si>
  <si>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</si>
  <si>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</si>
  <si>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</si>
  <si>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</si>
  <si>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</si>
  <si>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</si>
  <si>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</si>
  <si>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</si>
  <si>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</si>
  <si>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</si>
  <si>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</si>
  <si>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</si>
  <si>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</si>
  <si>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</si>
  <si>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</si>
  <si>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</si>
  <si>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</si>
  <si>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</si>
  <si>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</si>
  <si>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</si>
  <si>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</si>
  <si>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</si>
  <si>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</si>
  <si>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</si>
  <si>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</si>
  <si>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</si>
  <si>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</si>
  <si>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</si>
  <si>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</si>
  <si>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</si>
  <si>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</si>
  <si>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</si>
  <si>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</si>
  <si>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</si>
  <si>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</si>
  <si>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</si>
  <si>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</si>
  <si>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</si>
  <si>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</si>
  <si>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</si>
  <si>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</si>
  <si>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タッキー6</t>
  </si>
  <si>
    <t>タッキーシックス</t>
  </si>
  <si>
    <t>船橋市</t>
  </si>
  <si>
    <t>日下</t>
  </si>
  <si>
    <t>かず子</t>
  </si>
  <si>
    <t>クサカ</t>
  </si>
  <si>
    <t>カズコ</t>
  </si>
  <si>
    <t>仲村</t>
  </si>
  <si>
    <t>優樹</t>
  </si>
  <si>
    <t>ナカムラ</t>
  </si>
  <si>
    <t>ユウキ</t>
  </si>
  <si>
    <t>麻里子</t>
  </si>
  <si>
    <t>マリコ</t>
  </si>
  <si>
    <t>274</t>
  </si>
  <si>
    <t>0073</t>
  </si>
  <si>
    <t>船橋市田喜野井1-35-9</t>
  </si>
  <si>
    <t>047</t>
  </si>
  <si>
    <t>477</t>
  </si>
  <si>
    <t>7298</t>
  </si>
  <si>
    <t>0072</t>
  </si>
  <si>
    <t>467</t>
  </si>
  <si>
    <t>2752</t>
  </si>
  <si>
    <t>船橋市三山1-41-1-504</t>
  </si>
  <si>
    <t>山下</t>
  </si>
  <si>
    <t>ヤマシタ</t>
  </si>
  <si>
    <t>谷下田</t>
  </si>
  <si>
    <t>璃桜</t>
  </si>
  <si>
    <t>ヤゲタ</t>
  </si>
  <si>
    <t>リオ</t>
  </si>
  <si>
    <t>船橋市立二宮小学校</t>
  </si>
  <si>
    <t>江波戸</t>
  </si>
  <si>
    <t>美月</t>
  </si>
  <si>
    <t>エバト</t>
  </si>
  <si>
    <t>ミツキ</t>
  </si>
  <si>
    <t>清水</t>
  </si>
  <si>
    <t>新菜</t>
  </si>
  <si>
    <t>シミズ</t>
  </si>
  <si>
    <t>ニイナ</t>
  </si>
  <si>
    <t>蔵田</t>
  </si>
  <si>
    <t>胡桃</t>
  </si>
  <si>
    <t>クラタ</t>
  </si>
  <si>
    <t>クルミ</t>
  </si>
  <si>
    <t>萌瑛</t>
  </si>
  <si>
    <t>モエ</t>
  </si>
  <si>
    <t>稜禾</t>
  </si>
  <si>
    <t>イツカ</t>
  </si>
  <si>
    <t>川嶋</t>
  </si>
  <si>
    <t>愛彩</t>
  </si>
  <si>
    <t>カワシマ</t>
  </si>
  <si>
    <t>アイサ</t>
  </si>
  <si>
    <t>船橋市立飯山満小学校</t>
  </si>
  <si>
    <t>船橋市立薬円台小学校</t>
  </si>
  <si>
    <t>新京成</t>
  </si>
  <si>
    <t>薬園台</t>
  </si>
  <si>
    <t>0073</t>
    <phoneticPr fontId="2"/>
  </si>
  <si>
    <t>船橋市田喜野井1-35-9</t>
    <phoneticPr fontId="2"/>
  </si>
  <si>
    <t>047</t>
    <phoneticPr fontId="2"/>
  </si>
  <si>
    <t>477</t>
    <phoneticPr fontId="2"/>
  </si>
  <si>
    <t>7298</t>
    <phoneticPr fontId="2"/>
  </si>
  <si>
    <t>①</t>
    <phoneticPr fontId="2"/>
  </si>
  <si>
    <t>バレーボール大好き！仲間も大好き！
チームのみんなで心を一つに…
全力で最後までボールを追いかけます！！</t>
    <rPh sb="6" eb="8">
      <t>ダイス</t>
    </rPh>
    <rPh sb="10" eb="12">
      <t>ナカマ</t>
    </rPh>
    <rPh sb="13" eb="15">
      <t>ダイス</t>
    </rPh>
    <rPh sb="26" eb="27">
      <t>ココロ</t>
    </rPh>
    <rPh sb="28" eb="29">
      <t>ヒト</t>
    </rPh>
    <rPh sb="33" eb="35">
      <t>ゼンリョク</t>
    </rPh>
    <rPh sb="36" eb="38">
      <t>サイゴ</t>
    </rPh>
    <rPh sb="44" eb="45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</si>
</sst>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6" zoomScaleNormal="100" workbookViewId="0">
      <selection activeCell="F66" sqref="F6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5" t="s">
        <v>112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</row>
    <row r="2" spans="1:51" ht="14.45" customHeight="1">
      <c r="A2" s="116" t="s">
        <v>118</v>
      </c>
      <c r="B2" s="117"/>
      <c r="C2" s="118" t="s">
        <v>124</v>
      </c>
      <c r="D2" s="119"/>
      <c r="E2" s="119"/>
      <c r="F2" s="119"/>
      <c r="G2" s="119"/>
      <c r="H2" s="119"/>
      <c r="I2" s="120"/>
      <c r="J2" s="93" t="s">
        <v>116</v>
      </c>
      <c r="K2" s="220"/>
      <c r="L2" s="220"/>
      <c r="M2" s="220"/>
      <c r="N2" s="220"/>
      <c r="O2" s="221"/>
      <c r="P2" s="93" t="s">
        <v>95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98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88</v>
      </c>
      <c r="AW2" t="s">
        <v>108</v>
      </c>
      <c r="AX2" t="s">
        <v>109</v>
      </c>
    </row>
    <row r="3" spans="1:51" ht="24" customHeight="1">
      <c r="A3" s="121" t="s">
        <v>21</v>
      </c>
      <c r="B3" s="122"/>
      <c r="C3" s="123" t="s">
        <v>123</v>
      </c>
      <c r="D3" s="124"/>
      <c r="E3" s="124"/>
      <c r="F3" s="124"/>
      <c r="G3" s="124"/>
      <c r="H3" s="124"/>
      <c r="I3" s="125"/>
      <c r="J3" s="217" t="s">
        <v>89</v>
      </c>
      <c r="K3" s="218"/>
      <c r="L3" s="218"/>
      <c r="M3" s="218"/>
      <c r="N3" s="218"/>
      <c r="O3" s="219"/>
      <c r="P3" s="95" t="s">
        <v>125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2" t="s">
        <v>107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00000000000001" customHeight="1">
      <c r="A4" s="229" t="s">
        <v>119</v>
      </c>
      <c r="B4" s="230"/>
      <c r="C4" s="222">
        <v>433625841</v>
      </c>
      <c r="D4" s="223"/>
      <c r="E4" s="223"/>
      <c r="F4" s="223"/>
      <c r="G4" s="223"/>
      <c r="H4" s="223"/>
      <c r="I4" s="224"/>
      <c r="J4" s="233" t="s">
        <v>114</v>
      </c>
      <c r="K4" s="234"/>
      <c r="L4" s="234"/>
      <c r="M4" s="234"/>
      <c r="N4" s="234"/>
      <c r="O4" s="235"/>
      <c r="P4" s="167" t="s">
        <v>92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9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1" t="s">
        <v>113</v>
      </c>
      <c r="B5" s="232"/>
      <c r="C5" s="225"/>
      <c r="D5" s="226"/>
      <c r="E5" s="226"/>
      <c r="F5" s="226"/>
      <c r="G5" s="226"/>
      <c r="H5" s="226"/>
      <c r="I5" s="227"/>
      <c r="J5" s="198">
        <v>21022</v>
      </c>
      <c r="K5" s="198"/>
      <c r="L5" s="198"/>
      <c r="M5" s="198"/>
      <c r="N5" s="198"/>
      <c r="O5" s="198"/>
      <c r="P5" s="168" t="s">
        <v>175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176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6"/>
      <c r="AV5" s="23" t="s">
        <v>91</v>
      </c>
      <c r="AW5" t="s">
        <v>115</v>
      </c>
    </row>
    <row r="6" spans="1:51" ht="22.5" customHeight="1">
      <c r="A6" s="75" t="s">
        <v>78</v>
      </c>
      <c r="B6" s="142"/>
      <c r="C6" s="145" t="s">
        <v>104</v>
      </c>
      <c r="D6" s="146"/>
      <c r="E6" s="147" t="s">
        <v>105</v>
      </c>
      <c r="F6" s="148"/>
      <c r="G6" s="199" t="s">
        <v>79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49" t="s">
        <v>93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94</v>
      </c>
      <c r="AL6" s="151"/>
      <c r="AM6" s="151"/>
      <c r="AN6" s="151"/>
      <c r="AO6" s="151"/>
      <c r="AP6" s="151"/>
      <c r="AQ6" s="151"/>
      <c r="AR6" s="151"/>
      <c r="AS6" s="151"/>
      <c r="AT6" s="37" t="s">
        <v>45</v>
      </c>
    </row>
    <row r="7" spans="1:51" ht="13.5" customHeight="1">
      <c r="A7" s="75"/>
      <c r="B7" s="142"/>
      <c r="C7" s="110" t="s">
        <v>128</v>
      </c>
      <c r="D7" s="111"/>
      <c r="E7" s="111" t="s">
        <v>129</v>
      </c>
      <c r="F7" s="112"/>
      <c r="G7" s="200">
        <v>507306028</v>
      </c>
      <c r="H7" s="200"/>
      <c r="I7" s="200"/>
      <c r="J7" s="200">
        <v>217584</v>
      </c>
      <c r="K7" s="200"/>
      <c r="L7" s="200"/>
      <c r="M7" s="200">
        <v>217584</v>
      </c>
      <c r="N7" s="200"/>
      <c r="O7" s="200"/>
      <c r="P7" s="174" t="s">
        <v>7</v>
      </c>
      <c r="Q7" s="175"/>
      <c r="R7" s="144" t="s">
        <v>136</v>
      </c>
      <c r="S7" s="144"/>
      <c r="T7" s="144"/>
      <c r="U7" s="144"/>
      <c r="V7" s="30" t="s">
        <v>8</v>
      </c>
      <c r="W7" s="134" t="s">
        <v>137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139</v>
      </c>
      <c r="AM7" s="62"/>
      <c r="AN7" s="62"/>
      <c r="AO7" s="62"/>
      <c r="AP7" s="62"/>
      <c r="AQ7" s="62"/>
      <c r="AR7" s="62"/>
      <c r="AS7" s="39" t="s">
        <v>10</v>
      </c>
      <c r="AT7" s="56">
        <v>81</v>
      </c>
    </row>
    <row r="8" spans="1:51" ht="18" customHeight="1">
      <c r="A8" s="75"/>
      <c r="B8" s="142"/>
      <c r="C8" s="113" t="s">
        <v>126</v>
      </c>
      <c r="D8" s="114"/>
      <c r="E8" s="114" t="s">
        <v>127</v>
      </c>
      <c r="F8" s="115"/>
      <c r="G8" s="200"/>
      <c r="H8" s="200"/>
      <c r="I8" s="200"/>
      <c r="J8" s="200"/>
      <c r="K8" s="200"/>
      <c r="L8" s="200"/>
      <c r="M8" s="200"/>
      <c r="N8" s="200"/>
      <c r="O8" s="200"/>
      <c r="P8" s="136" t="s">
        <v>138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140</v>
      </c>
      <c r="AL8" s="64"/>
      <c r="AM8" s="64"/>
      <c r="AN8" s="64"/>
      <c r="AO8" s="40" t="s">
        <v>8</v>
      </c>
      <c r="AP8" s="64" t="s">
        <v>141</v>
      </c>
      <c r="AQ8" s="64"/>
      <c r="AR8" s="64"/>
      <c r="AS8" s="65"/>
      <c r="AT8" s="56"/>
    </row>
    <row r="9" spans="1:51" ht="14.45" customHeight="1">
      <c r="A9" s="75" t="s">
        <v>80</v>
      </c>
      <c r="B9" s="142"/>
      <c r="C9" s="110" t="s">
        <v>132</v>
      </c>
      <c r="D9" s="111"/>
      <c r="E9" s="111" t="s">
        <v>133</v>
      </c>
      <c r="F9" s="112"/>
      <c r="G9" s="200">
        <v>512947514</v>
      </c>
      <c r="H9" s="200"/>
      <c r="I9" s="200"/>
      <c r="J9" s="200">
        <v>282192</v>
      </c>
      <c r="K9" s="200"/>
      <c r="L9" s="200"/>
      <c r="M9" s="200"/>
      <c r="N9" s="200"/>
      <c r="O9" s="200"/>
      <c r="P9" s="174" t="s">
        <v>7</v>
      </c>
      <c r="Q9" s="175"/>
      <c r="R9" s="144" t="s">
        <v>136</v>
      </c>
      <c r="S9" s="144"/>
      <c r="T9" s="144"/>
      <c r="U9" s="144"/>
      <c r="V9" s="30" t="s">
        <v>8</v>
      </c>
      <c r="W9" s="134" t="s">
        <v>142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9</v>
      </c>
      <c r="AL9" s="62" t="s">
        <v>139</v>
      </c>
      <c r="AM9" s="62"/>
      <c r="AN9" s="62"/>
      <c r="AO9" s="62"/>
      <c r="AP9" s="62"/>
      <c r="AQ9" s="62"/>
      <c r="AR9" s="62"/>
      <c r="AS9" s="39" t="s">
        <v>10</v>
      </c>
      <c r="AT9" s="57">
        <v>43</v>
      </c>
    </row>
    <row r="10" spans="1:51" ht="18" customHeight="1">
      <c r="A10" s="75"/>
      <c r="B10" s="142"/>
      <c r="C10" s="113" t="s">
        <v>130</v>
      </c>
      <c r="D10" s="114"/>
      <c r="E10" s="114" t="s">
        <v>131</v>
      </c>
      <c r="F10" s="115"/>
      <c r="G10" s="200"/>
      <c r="H10" s="200"/>
      <c r="I10" s="200"/>
      <c r="J10" s="200"/>
      <c r="K10" s="200"/>
      <c r="L10" s="200"/>
      <c r="M10" s="200"/>
      <c r="N10" s="200"/>
      <c r="O10" s="200"/>
      <c r="P10" s="136" t="s">
        <v>145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143</v>
      </c>
      <c r="AL10" s="64"/>
      <c r="AM10" s="64"/>
      <c r="AN10" s="64"/>
      <c r="AO10" s="40" t="s">
        <v>8</v>
      </c>
      <c r="AP10" s="64" t="s">
        <v>144</v>
      </c>
      <c r="AQ10" s="64"/>
      <c r="AR10" s="64"/>
      <c r="AS10" s="65"/>
      <c r="AT10" s="57"/>
    </row>
    <row r="11" spans="1:51" ht="14.45" customHeight="1">
      <c r="A11" s="75" t="s">
        <v>81</v>
      </c>
      <c r="B11" s="142"/>
      <c r="C11" s="110" t="s">
        <v>132</v>
      </c>
      <c r="D11" s="111"/>
      <c r="E11" s="111" t="s">
        <v>135</v>
      </c>
      <c r="F11" s="112"/>
      <c r="G11" s="200">
        <v>514809133</v>
      </c>
      <c r="H11" s="200"/>
      <c r="I11" s="200"/>
      <c r="J11" s="200"/>
      <c r="K11" s="200"/>
      <c r="L11" s="200"/>
      <c r="M11" s="200"/>
      <c r="N11" s="200"/>
      <c r="O11" s="200"/>
      <c r="P11" s="174" t="s">
        <v>7</v>
      </c>
      <c r="Q11" s="175"/>
      <c r="R11" s="144" t="s">
        <v>136</v>
      </c>
      <c r="S11" s="144"/>
      <c r="T11" s="144"/>
      <c r="U11" s="144"/>
      <c r="V11" s="30" t="s">
        <v>8</v>
      </c>
      <c r="W11" s="134" t="s">
        <v>142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9</v>
      </c>
      <c r="AL11" s="62" t="s">
        <v>139</v>
      </c>
      <c r="AM11" s="62"/>
      <c r="AN11" s="62"/>
      <c r="AO11" s="62"/>
      <c r="AP11" s="62"/>
      <c r="AQ11" s="62"/>
      <c r="AR11" s="62"/>
      <c r="AS11" s="39" t="s">
        <v>10</v>
      </c>
      <c r="AT11" s="57">
        <v>43</v>
      </c>
    </row>
    <row r="12" spans="1:51" ht="18" customHeight="1">
      <c r="A12" s="75"/>
      <c r="B12" s="142"/>
      <c r="C12" s="113" t="s">
        <v>130</v>
      </c>
      <c r="D12" s="114"/>
      <c r="E12" s="114" t="s">
        <v>134</v>
      </c>
      <c r="F12" s="115"/>
      <c r="G12" s="200"/>
      <c r="H12" s="200"/>
      <c r="I12" s="200"/>
      <c r="J12" s="200"/>
      <c r="K12" s="200"/>
      <c r="L12" s="200"/>
      <c r="M12" s="200"/>
      <c r="N12" s="200"/>
      <c r="O12" s="200"/>
      <c r="P12" s="136" t="s">
        <v>145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143</v>
      </c>
      <c r="AL12" s="64"/>
      <c r="AM12" s="64"/>
      <c r="AN12" s="64"/>
      <c r="AO12" s="40" t="s">
        <v>8</v>
      </c>
      <c r="AP12" s="64" t="s">
        <v>144</v>
      </c>
      <c r="AQ12" s="64"/>
      <c r="AR12" s="64"/>
      <c r="AS12" s="65"/>
      <c r="AT12" s="57"/>
    </row>
    <row r="13" spans="1:51" ht="15" customHeight="1">
      <c r="A13" s="75" t="s">
        <v>82</v>
      </c>
      <c r="B13" s="142"/>
      <c r="C13" s="110"/>
      <c r="D13" s="111"/>
      <c r="E13" s="111"/>
      <c r="F13" s="112"/>
      <c r="G13" s="203"/>
      <c r="H13" s="203"/>
      <c r="I13" s="203"/>
      <c r="J13" s="203"/>
      <c r="K13" s="203"/>
      <c r="L13" s="203"/>
      <c r="M13" s="203"/>
      <c r="N13" s="203"/>
      <c r="O13" s="203"/>
      <c r="P13" s="25"/>
      <c r="Q13" s="26"/>
      <c r="R13" s="161"/>
      <c r="S13" s="161"/>
      <c r="T13" s="161"/>
      <c r="U13" s="161"/>
      <c r="V13" s="2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41"/>
      <c r="AL13" s="154"/>
      <c r="AM13" s="154"/>
      <c r="AN13" s="154"/>
      <c r="AO13" s="154"/>
      <c r="AP13" s="154"/>
      <c r="AQ13" s="154"/>
      <c r="AR13" s="154"/>
      <c r="AS13" s="42"/>
      <c r="AT13" s="58"/>
    </row>
    <row r="14" spans="1:51" ht="18" customHeight="1">
      <c r="A14" s="75"/>
      <c r="B14" s="142"/>
      <c r="C14" s="113"/>
      <c r="D14" s="114"/>
      <c r="E14" s="114"/>
      <c r="F14" s="115"/>
      <c r="G14" s="203"/>
      <c r="H14" s="203"/>
      <c r="I14" s="203"/>
      <c r="J14" s="203"/>
      <c r="K14" s="203"/>
      <c r="L14" s="203"/>
      <c r="M14" s="203"/>
      <c r="N14" s="203"/>
      <c r="O14" s="203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3"/>
      <c r="AP14" s="159"/>
      <c r="AQ14" s="159"/>
      <c r="AR14" s="159"/>
      <c r="AS14" s="160"/>
      <c r="AT14" s="58"/>
    </row>
    <row r="15" spans="1:51" ht="15" customHeight="1">
      <c r="A15" s="204" t="s">
        <v>96</v>
      </c>
      <c r="B15" s="142"/>
      <c r="C15" s="110" t="s">
        <v>128</v>
      </c>
      <c r="D15" s="111"/>
      <c r="E15" s="111" t="s">
        <v>129</v>
      </c>
      <c r="F15" s="112"/>
      <c r="G15" s="203"/>
      <c r="H15" s="203"/>
      <c r="I15" s="203"/>
      <c r="J15" s="203"/>
      <c r="K15" s="203"/>
      <c r="L15" s="203"/>
      <c r="M15" s="203"/>
      <c r="N15" s="203"/>
      <c r="O15" s="203"/>
      <c r="P15" s="174" t="s">
        <v>7</v>
      </c>
      <c r="Q15" s="175"/>
      <c r="R15" s="144" t="s">
        <v>136</v>
      </c>
      <c r="S15" s="144"/>
      <c r="T15" s="144"/>
      <c r="U15" s="144"/>
      <c r="V15" s="29" t="s">
        <v>8</v>
      </c>
      <c r="W15" s="134" t="s">
        <v>177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9</v>
      </c>
      <c r="AL15" s="62" t="s">
        <v>179</v>
      </c>
      <c r="AM15" s="62"/>
      <c r="AN15" s="62"/>
      <c r="AO15" s="62"/>
      <c r="AP15" s="62"/>
      <c r="AQ15" s="62"/>
      <c r="AR15" s="62"/>
      <c r="AS15" s="39" t="s">
        <v>10</v>
      </c>
      <c r="AT15" s="57">
        <v>81</v>
      </c>
    </row>
    <row r="16" spans="1:51" ht="18" customHeight="1">
      <c r="A16" s="75"/>
      <c r="B16" s="142"/>
      <c r="C16" s="113" t="s">
        <v>126</v>
      </c>
      <c r="D16" s="114"/>
      <c r="E16" s="114" t="s">
        <v>127</v>
      </c>
      <c r="F16" s="115"/>
      <c r="G16" s="203"/>
      <c r="H16" s="203"/>
      <c r="I16" s="203"/>
      <c r="J16" s="203"/>
      <c r="K16" s="203"/>
      <c r="L16" s="203"/>
      <c r="M16" s="203"/>
      <c r="N16" s="203"/>
      <c r="O16" s="203"/>
      <c r="P16" s="136" t="s">
        <v>178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180</v>
      </c>
      <c r="AL16" s="64"/>
      <c r="AM16" s="64"/>
      <c r="AN16" s="64"/>
      <c r="AO16" s="40" t="s">
        <v>8</v>
      </c>
      <c r="AP16" s="64" t="s">
        <v>181</v>
      </c>
      <c r="AQ16" s="64"/>
      <c r="AR16" s="64"/>
      <c r="AS16" s="65"/>
      <c r="AT16" s="57"/>
    </row>
    <row r="17" spans="1:46">
      <c r="A17" s="75" t="s">
        <v>0</v>
      </c>
      <c r="B17" s="142"/>
      <c r="C17" s="192" t="str">
        <f>IF(P16="","",P16)</f>
        <v>船橋市田喜野井1-35-9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192" t="str">
        <f>IF(AL15="","",AL15&amp;"-"&amp;AK16&amp;"-"&amp;AP16)</f>
        <v>047-477-7298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83</v>
      </c>
      <c r="B21" s="142"/>
      <c r="C21" s="213"/>
      <c r="D21" s="205"/>
      <c r="E21" s="205"/>
      <c r="F21" s="205"/>
      <c r="G21" s="205"/>
      <c r="H21" s="205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28"/>
      <c r="C22" s="214"/>
      <c r="D22" s="206"/>
      <c r="E22" s="206"/>
      <c r="F22" s="206"/>
      <c r="G22" s="206"/>
      <c r="H22" s="206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1" t="s">
        <v>121</v>
      </c>
      <c r="B23" s="140" t="s">
        <v>84</v>
      </c>
      <c r="C23" s="193" t="s">
        <v>102</v>
      </c>
      <c r="D23" s="194"/>
      <c r="E23" s="195" t="s">
        <v>103</v>
      </c>
      <c r="F23" s="196"/>
      <c r="G23" s="140" t="s">
        <v>85</v>
      </c>
      <c r="H23" s="140"/>
      <c r="I23" s="140" t="s">
        <v>86</v>
      </c>
      <c r="J23" s="140"/>
      <c r="K23" s="140"/>
      <c r="L23" s="140"/>
      <c r="M23" s="140" t="s">
        <v>87</v>
      </c>
      <c r="N23" s="140"/>
      <c r="O23" s="140"/>
      <c r="P23" s="139" t="s">
        <v>97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2"/>
      <c r="B24" s="142"/>
      <c r="C24" s="182" t="s">
        <v>100</v>
      </c>
      <c r="D24" s="183"/>
      <c r="E24" s="184" t="s">
        <v>101</v>
      </c>
      <c r="F24" s="185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20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97" t="s">
        <v>182</v>
      </c>
      <c r="C25" s="110" t="s">
        <v>150</v>
      </c>
      <c r="D25" s="111"/>
      <c r="E25" s="111" t="s">
        <v>151</v>
      </c>
      <c r="F25" s="112"/>
      <c r="G25" s="98">
        <v>6</v>
      </c>
      <c r="H25" s="99"/>
      <c r="I25" s="98" t="s">
        <v>152</v>
      </c>
      <c r="J25" s="102"/>
      <c r="K25" s="102"/>
      <c r="L25" s="99"/>
      <c r="M25" s="98">
        <v>518912321</v>
      </c>
      <c r="N25" s="102"/>
      <c r="O25" s="99"/>
      <c r="P25" s="98">
        <v>159</v>
      </c>
      <c r="Q25" s="102"/>
      <c r="R25" s="102"/>
      <c r="S25" s="102"/>
      <c r="T25" s="104"/>
      <c r="U25" s="1"/>
      <c r="V25" s="1"/>
      <c r="W25" s="1"/>
      <c r="X25" s="1"/>
      <c r="Y25" s="207">
        <v>8</v>
      </c>
      <c r="Z25" s="208"/>
      <c r="AA25" s="208"/>
      <c r="AB25" s="208"/>
      <c r="AC25" s="208"/>
      <c r="AD25" s="208"/>
      <c r="AE25" s="208"/>
      <c r="AF25" s="208"/>
      <c r="AG25" s="20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148</v>
      </c>
      <c r="D26" s="114"/>
      <c r="E26" s="114" t="s">
        <v>149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0"/>
      <c r="Z26" s="211"/>
      <c r="AA26" s="211"/>
      <c r="AB26" s="211"/>
      <c r="AC26" s="211"/>
      <c r="AD26" s="211"/>
      <c r="AE26" s="211"/>
      <c r="AF26" s="211"/>
      <c r="AG26" s="2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155</v>
      </c>
      <c r="D27" s="111"/>
      <c r="E27" s="111" t="s">
        <v>156</v>
      </c>
      <c r="F27" s="112"/>
      <c r="G27" s="98">
        <v>6</v>
      </c>
      <c r="H27" s="99"/>
      <c r="I27" s="98" t="s">
        <v>173</v>
      </c>
      <c r="J27" s="102"/>
      <c r="K27" s="102"/>
      <c r="L27" s="99"/>
      <c r="M27" s="98">
        <v>519020094</v>
      </c>
      <c r="N27" s="102"/>
      <c r="O27" s="99"/>
      <c r="P27" s="98">
        <v>157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153</v>
      </c>
      <c r="D28" s="114"/>
      <c r="E28" s="114" t="s">
        <v>154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159</v>
      </c>
      <c r="D29" s="111"/>
      <c r="E29" s="111" t="s">
        <v>160</v>
      </c>
      <c r="F29" s="112"/>
      <c r="G29" s="98">
        <v>6</v>
      </c>
      <c r="H29" s="99"/>
      <c r="I29" s="98" t="s">
        <v>173</v>
      </c>
      <c r="J29" s="102"/>
      <c r="K29" s="102"/>
      <c r="L29" s="99"/>
      <c r="M29" s="98">
        <v>522528215</v>
      </c>
      <c r="N29" s="102"/>
      <c r="O29" s="99"/>
      <c r="P29" s="98">
        <v>153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157</v>
      </c>
      <c r="D30" s="114"/>
      <c r="E30" s="114" t="s">
        <v>158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163</v>
      </c>
      <c r="D31" s="111"/>
      <c r="E31" s="111" t="s">
        <v>164</v>
      </c>
      <c r="F31" s="112"/>
      <c r="G31" s="98">
        <v>6</v>
      </c>
      <c r="H31" s="99"/>
      <c r="I31" s="98" t="s">
        <v>152</v>
      </c>
      <c r="J31" s="102"/>
      <c r="K31" s="102"/>
      <c r="L31" s="99"/>
      <c r="M31" s="98">
        <v>522812341</v>
      </c>
      <c r="N31" s="102"/>
      <c r="O31" s="99"/>
      <c r="P31" s="98">
        <v>142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161</v>
      </c>
      <c r="D32" s="114"/>
      <c r="E32" s="114" t="s">
        <v>162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58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147</v>
      </c>
      <c r="D33" s="111"/>
      <c r="E33" s="111" t="s">
        <v>166</v>
      </c>
      <c r="F33" s="112"/>
      <c r="G33" s="98">
        <v>5</v>
      </c>
      <c r="H33" s="99"/>
      <c r="I33" s="98" t="s">
        <v>152</v>
      </c>
      <c r="J33" s="102"/>
      <c r="K33" s="102"/>
      <c r="L33" s="99"/>
      <c r="M33" s="98">
        <v>522980576</v>
      </c>
      <c r="N33" s="102"/>
      <c r="O33" s="99"/>
      <c r="P33" s="98">
        <v>140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146</v>
      </c>
      <c r="D34" s="114"/>
      <c r="E34" s="114" t="s">
        <v>165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147</v>
      </c>
      <c r="D35" s="111"/>
      <c r="E35" s="111" t="s">
        <v>168</v>
      </c>
      <c r="F35" s="112"/>
      <c r="G35" s="98">
        <v>3</v>
      </c>
      <c r="H35" s="99"/>
      <c r="I35" s="98" t="s">
        <v>174</v>
      </c>
      <c r="J35" s="102"/>
      <c r="K35" s="102"/>
      <c r="L35" s="99"/>
      <c r="M35" s="98">
        <v>522980583</v>
      </c>
      <c r="N35" s="102"/>
      <c r="O35" s="99"/>
      <c r="P35" s="98">
        <v>128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146</v>
      </c>
      <c r="D36" s="114"/>
      <c r="E36" s="114" t="s">
        <v>167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171</v>
      </c>
      <c r="D37" s="111"/>
      <c r="E37" s="111" t="s">
        <v>172</v>
      </c>
      <c r="F37" s="112"/>
      <c r="G37" s="98">
        <v>6</v>
      </c>
      <c r="H37" s="99"/>
      <c r="I37" s="98" t="s">
        <v>152</v>
      </c>
      <c r="J37" s="102"/>
      <c r="K37" s="102"/>
      <c r="L37" s="99"/>
      <c r="M37" s="98">
        <v>523251941</v>
      </c>
      <c r="N37" s="102"/>
      <c r="O37" s="99"/>
      <c r="P37" s="98">
        <v>126.4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169</v>
      </c>
      <c r="D38" s="114"/>
      <c r="E38" s="114" t="s">
        <v>170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/>
      <c r="C39" s="110"/>
      <c r="D39" s="111"/>
      <c r="E39" s="111"/>
      <c r="F39" s="112"/>
      <c r="G39" s="98"/>
      <c r="H39" s="99"/>
      <c r="I39" s="98"/>
      <c r="J39" s="102"/>
      <c r="K39" s="102"/>
      <c r="L39" s="99"/>
      <c r="M39" s="98"/>
      <c r="N39" s="102"/>
      <c r="O39" s="99"/>
      <c r="P39" s="98"/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/>
      <c r="D40" s="114"/>
      <c r="E40" s="114"/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/>
      <c r="C41" s="110"/>
      <c r="D41" s="111"/>
      <c r="E41" s="111"/>
      <c r="F41" s="112"/>
      <c r="G41" s="98"/>
      <c r="H41" s="99"/>
      <c r="I41" s="98"/>
      <c r="J41" s="102"/>
      <c r="K41" s="102"/>
      <c r="L41" s="99"/>
      <c r="M41" s="98"/>
      <c r="N41" s="102"/>
      <c r="O41" s="99"/>
      <c r="P41" s="98"/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/>
      <c r="D42" s="114"/>
      <c r="E42" s="114"/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/>
      <c r="D48" s="190"/>
      <c r="E48" s="190"/>
      <c r="F48" s="191"/>
      <c r="G48" s="171"/>
      <c r="H48" s="186"/>
      <c r="I48" s="171"/>
      <c r="J48" s="172"/>
      <c r="K48" s="172"/>
      <c r="L48" s="186"/>
      <c r="M48" s="171"/>
      <c r="N48" s="172"/>
      <c r="O48" s="186"/>
      <c r="P48" s="171"/>
      <c r="Q48" s="172"/>
      <c r="R48" s="172"/>
      <c r="S48" s="172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6" t="s">
        <v>99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"/>
      <c r="V54" s="162" t="s">
        <v>117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9" t="s">
        <v>183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"/>
      <c r="V55" s="59">
        <f>LEN(A55)</f>
        <v>52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6" t="s">
        <v>11</v>
      </c>
      <c r="B1" s="236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>
      <c r="A2" s="236"/>
      <c r="B2" s="236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7" t="s">
        <v>18</v>
      </c>
      <c r="B4" s="238"/>
      <c r="C4" s="238"/>
      <c r="D4" s="238"/>
      <c r="E4" s="238"/>
      <c r="F4" s="238"/>
      <c r="G4" s="239"/>
      <c r="H4" s="5" t="s">
        <v>19</v>
      </c>
      <c r="I4" s="5" t="s">
        <v>20</v>
      </c>
      <c r="J4" s="240" t="s">
        <v>68</v>
      </c>
      <c r="K4" s="238"/>
      <c r="L4" s="238"/>
      <c r="M4" s="238"/>
      <c r="N4" s="238"/>
      <c r="O4" s="238"/>
      <c r="P4" s="238"/>
      <c r="Q4" s="239"/>
    </row>
    <row r="5" spans="1:41" ht="72" customHeight="1" thickBot="1">
      <c r="A5" s="241"/>
      <c r="B5" s="242"/>
      <c r="C5" s="242"/>
      <c r="D5" s="242"/>
      <c r="E5" s="242"/>
      <c r="F5" s="242"/>
      <c r="G5" s="243"/>
      <c r="H5" s="9" t="str">
        <f>IF(入力!J3="","",入力!J3)</f>
        <v>女子</v>
      </c>
      <c r="I5" s="9">
        <f>入力!Y25</f>
        <v>8</v>
      </c>
      <c r="J5" s="244"/>
      <c r="K5" s="245"/>
      <c r="L5" s="245"/>
      <c r="M5" s="245"/>
      <c r="N5" s="245"/>
      <c r="O5" s="245"/>
      <c r="P5" s="245"/>
      <c r="Q5" s="246"/>
    </row>
    <row r="6" spans="1:4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21022</v>
      </c>
      <c r="B7" s="13" t="str">
        <f>IF(入力!C3="","",入力!C3)</f>
        <v>タッキー6</v>
      </c>
      <c r="C7" s="13" t="str">
        <f>IF(入力!C2="","",入力!C2)</f>
        <v>タッキーシックス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薬園台</v>
      </c>
      <c r="T7" s="13"/>
      <c r="U7" s="13">
        <f>IF(入力!C4="","",入力!C4)</f>
        <v>433625841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54</v>
      </c>
      <c r="C16" s="13" t="str">
        <f>IF(入力!C8="","",入力!C8)</f>
        <v>日下</v>
      </c>
      <c r="D16" s="13" t="str">
        <f>IF(入力!E8="","",入力!E8)</f>
        <v>かず子</v>
      </c>
      <c r="E16" s="13" t="str">
        <f>IF(入力!C7="","",入力!C7)</f>
        <v>クサカ</v>
      </c>
      <c r="F16" s="13" t="str">
        <f>IF(入力!E7="","",入力!E7)</f>
        <v>カズコ</v>
      </c>
      <c r="G16" s="13">
        <f>IF(入力!G7="","",入力!G7)</f>
        <v>507306028</v>
      </c>
      <c r="H16" s="13">
        <f>IF(入力!J7="","",入力!J7)</f>
        <v>217584</v>
      </c>
      <c r="I16" s="13">
        <f>IF(入力!M7="","",入力!M7)</f>
        <v>217584</v>
      </c>
      <c r="J16" s="13"/>
      <c r="K16" s="13"/>
      <c r="L16" s="13">
        <f>IF(入力!AT7="","",入力!AT7)</f>
        <v>81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0073</v>
      </c>
      <c r="T16" s="13" t="str">
        <f>IF(入力!P8="","",入力!P8)</f>
        <v>船橋市田喜野井1-35-9</v>
      </c>
      <c r="U16" s="13" t="str">
        <f>IF(入力!AL7="","",入力!AL7)</f>
        <v>047</v>
      </c>
      <c r="V16" s="13" t="str">
        <f>IF(入力!AK8="","",入力!AK8)</f>
        <v>477</v>
      </c>
      <c r="W16" s="13" t="str">
        <f>IF(入力!AP8="","",入力!AP8)</f>
        <v>7298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74</v>
      </c>
      <c r="C17" s="13" t="str">
        <f>IF(入力!C10="","",入力!C10)</f>
        <v>仲村</v>
      </c>
      <c r="D17" s="13" t="str">
        <f>IF(入力!E10="","",入力!E10)</f>
        <v>優樹</v>
      </c>
      <c r="E17" s="13" t="str">
        <f>IF(入力!C9="","",入力!C9)</f>
        <v>ナカムラ</v>
      </c>
      <c r="F17" s="13" t="str">
        <f>IF(入力!E9="","",入力!E9)</f>
        <v>ユウキ</v>
      </c>
      <c r="G17" s="13">
        <f>IF(入力!G9="","",入力!G9)</f>
        <v>512947514</v>
      </c>
      <c r="H17" s="13">
        <f>IF(入力!J9="","",入力!J9)</f>
        <v>282192</v>
      </c>
      <c r="I17" s="13" t="str">
        <f>IF(入力!M9="","",入力!M9)</f>
        <v/>
      </c>
      <c r="J17" s="13"/>
      <c r="K17" s="13"/>
      <c r="L17" s="13">
        <f>IF(入力!AT9="","",入力!AT9)</f>
        <v>43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0072</v>
      </c>
      <c r="T17" s="13" t="str">
        <f>IF(入力!P10="","",入力!P10)</f>
        <v>船橋市三山1-41-1-504</v>
      </c>
      <c r="U17" s="13" t="str">
        <f>IF(入力!AL9="","",入力!AL9)</f>
        <v>047</v>
      </c>
      <c r="V17" s="13" t="str">
        <f>IF(入力!AK10="","",入力!AK10)</f>
        <v>467</v>
      </c>
      <c r="W17" s="13" t="str">
        <f>IF(入力!AP10="","",入力!AP10)</f>
        <v>2752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77</v>
      </c>
      <c r="C20" s="13" t="str">
        <f>IF(入力!C12="","",入力!C12)</f>
        <v>仲村</v>
      </c>
      <c r="D20" s="13" t="str">
        <f>IF(入力!E12="","",入力!E12)</f>
        <v>麻里子</v>
      </c>
      <c r="E20" s="13" t="str">
        <f>IF(入力!C11="","",入力!C11)</f>
        <v>ナカムラ</v>
      </c>
      <c r="F20" s="13" t="str">
        <f>IF(入力!E11="","",入力!E11)</f>
        <v>マリコ</v>
      </c>
      <c r="G20" s="13">
        <f>IF(入力!G11="","",入力!G11)</f>
        <v>514809133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0072</v>
      </c>
      <c r="T20" s="13" t="str">
        <f>IF(入力!P12="","",入力!P12)</f>
        <v>船橋市三山1-41-1-504</v>
      </c>
      <c r="U20" s="13" t="str">
        <f>IF(入力!AL11="","",入力!AL11)</f>
        <v>047</v>
      </c>
      <c r="V20" s="13" t="str">
        <f>IF(入力!AK12="","",入力!AK12)</f>
        <v>467</v>
      </c>
      <c r="W20" s="13" t="str">
        <f>IF(入力!AP12="","",入力!AP12)</f>
        <v>2752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56</v>
      </c>
      <c r="C22" s="13" t="str">
        <f>IF(入力!C16="","",入力!C16)</f>
        <v>日下</v>
      </c>
      <c r="D22" s="13" t="str">
        <f>IF(入力!E16="","",入力!E16)</f>
        <v>かず子</v>
      </c>
      <c r="E22" s="13" t="str">
        <f>IF(入力!C15="","",入力!C15)</f>
        <v>クサカ</v>
      </c>
      <c r="F22" s="13" t="str">
        <f>IF(入力!E15="","",入力!E15)</f>
        <v>カズコ</v>
      </c>
      <c r="G22" s="13"/>
      <c r="H22" s="13"/>
      <c r="I22" s="13"/>
      <c r="J22" s="13"/>
      <c r="K22" s="13"/>
      <c r="L22" s="13">
        <f>IF(入力!AT15="","",入力!AT15)</f>
        <v>81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0073</v>
      </c>
      <c r="T22" s="13" t="str">
        <f>IF(入力!P16="","",入力!P16)</f>
        <v>船橋市田喜野井1-35-9</v>
      </c>
      <c r="U22" s="13" t="str">
        <f>IF(入力!AL15="","",入力!AL15)</f>
        <v>047</v>
      </c>
      <c r="V22" s="13" t="str">
        <f>IF(入力!AK16="","",入力!AK16)</f>
        <v>477</v>
      </c>
      <c r="W22" s="13" t="str">
        <f>IF(入力!AP16="","",入力!AP16)</f>
        <v>7298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58</v>
      </c>
      <c r="C24" s="54" t="str">
        <f>VLOOKUP($B$51,$A$53:$F$352,3)</f>
        <v>谷下田</v>
      </c>
      <c r="D24" s="54" t="str">
        <f>VLOOKUP($B$51,$A$53:$F$352,4)</f>
        <v>璃桜</v>
      </c>
      <c r="E24" s="54" t="str">
        <f>VLOOKUP($B$51,$A$53:$F$352,5)</f>
        <v>ヤゲタ</v>
      </c>
      <c r="F24" s="54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谷下田</v>
      </c>
      <c r="D53" s="13" t="str">
        <f>IF(入力!E26="","",入力!E26)</f>
        <v>璃桜</v>
      </c>
      <c r="E53" s="13" t="str">
        <f>IF(入力!C25="","",入力!C25)</f>
        <v>ヤゲタ</v>
      </c>
      <c r="F53" s="13" t="str">
        <f>IF(入力!E25="","",入力!E25)</f>
        <v>リオ</v>
      </c>
      <c r="G53" s="13">
        <f>IF(入力!M25="","",入力!M25)</f>
        <v>518912321</v>
      </c>
      <c r="H53" s="13" t="str">
        <f>IF(入力!I25="","",入力!I25)</f>
        <v>船橋市立二宮小学校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江波戸</v>
      </c>
      <c r="D54" s="13" t="str">
        <f>IF(入力!E28="","",入力!E28)</f>
        <v>美月</v>
      </c>
      <c r="E54" s="13" t="str">
        <f>IF(入力!C27="","",入力!C27)</f>
        <v>エバト</v>
      </c>
      <c r="F54" s="13" t="str">
        <f>IF(入力!E27="","",入力!E27)</f>
        <v>ミツキ</v>
      </c>
      <c r="G54" s="13">
        <f>IF(入力!M27="","",入力!M27)</f>
        <v>519020094</v>
      </c>
      <c r="H54" s="13" t="str">
        <f>IF(入力!I27="","",入力!I27)</f>
        <v>船橋市立飯山満小学校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清水</v>
      </c>
      <c r="D55" s="13" t="str">
        <f>IF(入力!E30="","",入力!E30)</f>
        <v>新菜</v>
      </c>
      <c r="E55" s="13" t="str">
        <f>IF(入力!C29="","",入力!C29)</f>
        <v>シミズ</v>
      </c>
      <c r="F55" s="13" t="str">
        <f>IF(入力!E29="","",入力!E29)</f>
        <v>ニイナ</v>
      </c>
      <c r="G55" s="13">
        <f>IF(入力!M29="","",入力!M29)</f>
        <v>522528215</v>
      </c>
      <c r="H55" s="13" t="str">
        <f>IF(入力!I29="","",入力!I29)</f>
        <v>船橋市立飯山満小学校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蔵田</v>
      </c>
      <c r="D56" s="13" t="str">
        <f>IF(入力!E32="","",入力!E32)</f>
        <v>胡桃</v>
      </c>
      <c r="E56" s="13" t="str">
        <f>IF(入力!C31="","",入力!C31)</f>
        <v>クラタ</v>
      </c>
      <c r="F56" s="13" t="str">
        <f>IF(入力!E31="","",入力!E31)</f>
        <v>クルミ</v>
      </c>
      <c r="G56" s="13">
        <f>IF(入力!M31="","",入力!M31)</f>
        <v>522812341</v>
      </c>
      <c r="H56" s="13" t="str">
        <f>IF(入力!I31="","",入力!I31)</f>
        <v>船橋市立二宮小学校</v>
      </c>
      <c r="I56" s="13">
        <f>IF(入力!G31="","",入力!G31)</f>
        <v>6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山下</v>
      </c>
      <c r="D57" s="13" t="str">
        <f>IF(入力!E34="","",入力!E34)</f>
        <v>萌瑛</v>
      </c>
      <c r="E57" s="13" t="str">
        <f>IF(入力!C33="","",入力!C33)</f>
        <v>ヤマシタ</v>
      </c>
      <c r="F57" s="13" t="str">
        <f>IF(入力!E33="","",入力!E33)</f>
        <v>モエ</v>
      </c>
      <c r="G57" s="13">
        <f>IF(入力!M33="","",入力!M33)</f>
        <v>522980576</v>
      </c>
      <c r="H57" s="13" t="str">
        <f>IF(入力!I33="","",入力!I33)</f>
        <v>船橋市立二宮小学校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山下</v>
      </c>
      <c r="D58" s="13" t="str">
        <f>IF(入力!E36="","",入力!E36)</f>
        <v>稜禾</v>
      </c>
      <c r="E58" s="13" t="str">
        <f>IF(入力!C35="","",入力!C35)</f>
        <v>ヤマシタ</v>
      </c>
      <c r="F58" s="13" t="str">
        <f>IF(入力!E35="","",入力!E35)</f>
        <v>イツカ</v>
      </c>
      <c r="G58" s="13">
        <f>IF(入力!M35="","",入力!M35)</f>
        <v>522980583</v>
      </c>
      <c r="H58" s="13" t="str">
        <f>IF(入力!I35="","",入力!I35)</f>
        <v>船橋市立薬円台小学校</v>
      </c>
      <c r="I58" s="13">
        <f>IF(入力!G35="","",入力!G35)</f>
        <v>3</v>
      </c>
      <c r="J58" s="13">
        <f>IF(入力!P35="","",入力!P35)</f>
        <v>128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川嶋</v>
      </c>
      <c r="D59" s="13" t="str">
        <f>IF(入力!E38="","",入力!E38)</f>
        <v>愛彩</v>
      </c>
      <c r="E59" s="13" t="str">
        <f>IF(入力!C37="","",入力!C37)</f>
        <v>カワシマ</v>
      </c>
      <c r="F59" s="13" t="str">
        <f>IF(入力!E37="","",入力!E37)</f>
        <v>アイサ</v>
      </c>
      <c r="G59" s="13">
        <f>IF(入力!M37="","",入力!M37)</f>
        <v>523251941</v>
      </c>
      <c r="H59" s="13" t="str">
        <f>IF(入力!I37="","",入力!I37)</f>
        <v>船橋市立二宮小学校</v>
      </c>
      <c r="I59" s="13">
        <f>IF(入力!G37="","",入力!G37)</f>
        <v>6</v>
      </c>
      <c r="J59" s="13">
        <f>IF(入力!P37="","",入力!P37)</f>
        <v>126.4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TAKAAKI</cp:lastModifiedBy>
  <cp:lastPrinted>2016-05-09T15:17:35Z</cp:lastPrinted>
  <dcterms:created xsi:type="dcterms:W3CDTF">2014-04-05T09:56:00Z</dcterms:created>
  <dcterms:modified xsi:type="dcterms:W3CDTF">2023-05-23T04:41:10Z</dcterms:modified>
</cp:coreProperties>
</file>