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#D\バレー\19年度\"/>
    </mc:Choice>
  </mc:AlternateContent>
  <workbookProtection lockStructure="1"/>
  <bookViews>
    <workbookView xWindow="600" yWindow="30" windowWidth="19400" windowHeight="80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<sst xmlns="http://schemas.openxmlformats.org/spreadsheetml/2006/main" count="422" uniqueCount="285">
  <si>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</si>
  <si>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</si>
  <si>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</si>
  <si>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</si>
  <si>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</si>
  <si>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</si>
  <si>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</si>
  <si>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</si>
  <si>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</si>
  <si>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</si>
  <si>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</si>
  <si>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</si>
  <si>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</si>
  <si>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</si>
  <si>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</si>
  <si>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</si>
  <si>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</si>
  <si>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</si>
  <si>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</si>
  <si>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</si>
  <si>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</si>
  <si>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</si>
  <si>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</si>
  <si>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</si>
  <si>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</si>
  <si>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</si>
  <si>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</si>
  <si>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</si>
  <si>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</si>
  <si>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</si>
  <si>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</si>
  <si>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</si>
  <si>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</si>
  <si>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</si>
  <si>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</si>
  <si>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</si>
  <si>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</si>
  <si>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</si>
  <si>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</si>
  <si>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</si>
  <si>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</si>
  <si>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</si>
  <si>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</si>
  <si>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</si>
  <si>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</si>
  <si>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</si>
  <si>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</si>
  <si>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</si>
  <si>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</si>
  <si>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</si>
  <si>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</si>
  <si>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</si>
  <si>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</si>
  <si>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</si>
  <si>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</si>
  <si>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</si>
  <si>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</si>
  <si>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</si>
  <si>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</si>
  <si>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</si>
  <si>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</si>
  <si>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</si>
  <si>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</si>
  <si>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</si>
  <si>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</si>
  <si>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</si>
  <si>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</si>
  <si>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</si>
  <si>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</si>
  <si>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</si>
  <si>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</si>
  <si>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</si>
  <si>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</si>
  <si>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</si>
  <si>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</si>
  <si>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</si>
  <si>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</si>
  <si>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</si>
  <si>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</si>
  <si>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</si>
  <si>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</si>
  <si>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</si>
  <si>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</si>
  <si>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</si>
  <si>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</si>
  <si>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</si>
  <si>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</si>
  <si>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</si>
  <si>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</si>
  <si>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</si>
  <si>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</si>
  <si>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</si>
  <si>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</si>
  <si>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</si>
  <si>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</si>
  <si>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</si>
  <si>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</si>
  <si>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</si>
  <si>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</si>
  <si>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</si>
  <si>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</si>
  <si>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</si>
  <si>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</si>
  <si>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</si>
  <si>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</si>
  <si>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</si>
  <si>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</si>
  <si>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</si>
  <si>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</si>
  <si>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</si>
  <si>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</si>
  <si>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</si>
  <si>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</si>
  <si>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</si>
  <si>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</si>
  <si>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</si>
  <si>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</si>
  <si>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</si>
  <si>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</si>
  <si>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</si>
  <si>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</si>
  <si>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</si>
  <si>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</si>
  <si>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</si>
  <si>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</si>
  <si>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</si>
  <si>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</si>
  <si>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</si>
  <si>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</si>
  <si>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</si>
  <si>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</si>
  <si>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</si>
  <si>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</si>
  <si>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</si>
  <si>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</si>
  <si>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</si>
  <si>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</si>
  <si>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</si>
  <si>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</si>
  <si>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</si>
  <si>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</si>
  <si>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</si>
  <si>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</si>
  <si>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</si>
  <si>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</si>
  <si>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</si>
  <si>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</si>
  <si>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</si>
  <si>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</si>
  <si>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</si>
  <si>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</si>
  <si>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</si>
  <si>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</si>
  <si>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</si>
  <si>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</si>
  <si>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</si>
  <si>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</si>
  <si>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</si>
  <si>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</si>
  <si>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</si>
  <si>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</si>
  <si>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</si>
  <si>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</si>
  <si>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</si>
  <si>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</si>
  <si>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</si>
  <si>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</si>
  <si>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</si>
  <si>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</si>
  <si>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</si>
  <si>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</si>
  <si>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</si>
  <si>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</si>
  <si>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</si>
  <si>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</si>
  <si>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</si>
  <si>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</si>
  <si>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</si>
  <si>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</si>
  <si>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</si>
  <si>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</si>
  <si>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</si>
  <si>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</si>
  <si>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</si>
  <si>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</si>
  <si>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</si>
  <si>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</si>
  <si>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</si>
  <si>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</si>
  <si>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</si>
  <si>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</si>
  <si>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</si>
  <si>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</si>
  <si>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</si>
  <si>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</si>
  <si>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</si>
  <si>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</si>
  <si>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</si>
  <si>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</si>
  <si>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</si>
  <si>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</si>
  <si>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3">
      <t>ワカマツダイ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</si>
  <si>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</si>
  <si>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</si>
  <si>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</si>
  <si>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</si>
  <si>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</si>
  <si>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</si>
  <si>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</si>
  <si>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</si>
  <si>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</si>
  <si>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</si>
  <si>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</si>
  <si>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</si>
  <si>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</si>
  <si>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</si>
  <si>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</si>
  <si>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</si>
  <si>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２６６</t>
    <phoneticPr fontId="2"/>
  </si>
  <si>
    <t>０００５</t>
    <phoneticPr fontId="2"/>
  </si>
  <si>
    <t>２９２</t>
    <phoneticPr fontId="2"/>
  </si>
  <si>
    <t>２８０７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</si>
  <si>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</si>
  <si>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</si>
  <si>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043</t>
    <phoneticPr fontId="2"/>
  </si>
  <si>
    <t>090</t>
    <phoneticPr fontId="2"/>
  </si>
  <si>
    <t>7736</t>
    <phoneticPr fontId="2"/>
  </si>
  <si>
    <t>7655</t>
    <phoneticPr fontId="2"/>
  </si>
  <si>
    <t>若葉区</t>
    <rPh sb="0" eb="3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</si>
  <si>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</si>
  <si>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</si>
  <si>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043</t>
    <phoneticPr fontId="2"/>
  </si>
  <si>
    <t>292</t>
    <phoneticPr fontId="2"/>
  </si>
  <si>
    <t>2807</t>
    <phoneticPr fontId="2"/>
  </si>
  <si>
    <t>0436</t>
    <phoneticPr fontId="2"/>
  </si>
  <si>
    <t>25</t>
    <phoneticPr fontId="2"/>
  </si>
  <si>
    <t>5720</t>
    <phoneticPr fontId="2"/>
  </si>
  <si>
    <t>232</t>
    <phoneticPr fontId="2"/>
  </si>
  <si>
    <t>9247</t>
    <phoneticPr fontId="2"/>
  </si>
  <si>
    <t>ｲｶﾞﾗｼ</t>
  </si>
  <si>
    <t>ﾐﾁﾙ</t>
  </si>
  <si>
    <t>五十嵐</t>
    <rPh sb="0" eb="3">
      <t>イガラシ</t>
    </rPh>
    <phoneticPr fontId="2"/>
  </si>
  <si>
    <t>みちる</t>
  </si>
  <si>
    <t>八街市立二州小学校</t>
    <rPh sb="0" eb="4">
      <t>ヤチマタシリツ</t>
    </rPh>
    <rPh sb="4" eb="5">
      <t>ニ</t>
    </rPh>
    <rPh sb="5" eb="6">
      <t>ス</t>
    </rPh>
    <rPh sb="6" eb="9">
      <t>ショウガッコウ</t>
    </rPh>
    <phoneticPr fontId="1"/>
  </si>
  <si>
    <t>ﾄｼﾅｶﾞ</t>
  </si>
  <si>
    <t>ﾘﾙ</t>
  </si>
  <si>
    <t>年永</t>
    <rPh sb="0" eb="2">
      <t>トシナガ</t>
    </rPh>
    <phoneticPr fontId="2"/>
  </si>
  <si>
    <t>莉瑠</t>
    <rPh sb="0" eb="1">
      <t>リ</t>
    </rPh>
    <rPh sb="1" eb="2">
      <t>ル</t>
    </rPh>
    <phoneticPr fontId="2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</si>
  <si>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</si>
  <si>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ﾏｲ</t>
  </si>
  <si>
    <t>行木</t>
    <rPh sb="0" eb="2">
      <t>ナミキ</t>
    </rPh>
    <phoneticPr fontId="36"/>
  </si>
  <si>
    <t>苺</t>
    <rPh sb="0" eb="1">
      <t>マイ</t>
    </rPh>
    <phoneticPr fontId="36"/>
  </si>
  <si>
    <t>千葉市立千城台西小学校</t>
    <rPh sb="0" eb="4">
      <t>チバシリツ</t>
    </rPh>
    <rPh sb="4" eb="7">
      <t>チシロダイ</t>
    </rPh>
    <rPh sb="7" eb="8">
      <t>ニシ</t>
    </rPh>
    <rPh sb="8" eb="11">
      <t>ショウガッコウ</t>
    </rPh>
    <phoneticPr fontId="37"/>
  </si>
  <si>
    <t>ｻﾄｳ</t>
  </si>
  <si>
    <t>ﾕﾅ</t>
  </si>
  <si>
    <t>佐藤</t>
    <rPh sb="0" eb="2">
      <t>サトウ</t>
    </rPh>
    <phoneticPr fontId="36"/>
  </si>
  <si>
    <t>優那</t>
    <rPh sb="0" eb="2">
      <t>ユナ</t>
    </rPh>
    <phoneticPr fontId="36"/>
  </si>
  <si>
    <t>ｼﾗｲ</t>
  </si>
  <si>
    <t>ﾃｲﾉ</t>
  </si>
  <si>
    <t>白井</t>
    <rPh sb="0" eb="2">
      <t>シライ</t>
    </rPh>
    <phoneticPr fontId="36"/>
  </si>
  <si>
    <t>綴祈</t>
    <rPh sb="0" eb="1">
      <t>テイ</t>
    </rPh>
    <rPh sb="1" eb="2">
      <t>イノ</t>
    </rPh>
    <phoneticPr fontId="36"/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</si>
  <si>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36"/>
  </si>
  <si>
    <t>ﾒｲ</t>
    <phoneticPr fontId="2"/>
  </si>
  <si>
    <t>ﾆｺ</t>
    <phoneticPr fontId="2"/>
  </si>
  <si>
    <t>ﾐｵ</t>
    <phoneticPr fontId="2"/>
  </si>
  <si>
    <t>ｺｺﾅ</t>
    <phoneticPr fontId="2"/>
  </si>
  <si>
    <t>ｲﾜｽ</t>
    <phoneticPr fontId="2"/>
  </si>
  <si>
    <t>岩須</t>
    <rPh sb="0" eb="1">
      <t>イワ</t>
    </rPh>
    <rPh sb="1" eb="2">
      <t>ス</t>
    </rPh>
    <phoneticPr fontId="2"/>
  </si>
  <si>
    <t>虹胡</t>
    <rPh sb="0" eb="1">
      <t>ニジ</t>
    </rPh>
    <rPh sb="1" eb="2">
      <t>コ</t>
    </rPh>
    <phoneticPr fontId="2"/>
  </si>
  <si>
    <t>ﾅｲﾄｳ</t>
    <phoneticPr fontId="2"/>
  </si>
  <si>
    <t>内藤</t>
    <rPh sb="0" eb="2">
      <t>ナイトウ</t>
    </rPh>
    <phoneticPr fontId="2"/>
  </si>
  <si>
    <t>芽衣</t>
    <rPh sb="0" eb="1">
      <t>メ</t>
    </rPh>
    <rPh sb="1" eb="2">
      <t>イ</t>
    </rPh>
    <phoneticPr fontId="2"/>
  </si>
  <si>
    <t>ﾈｲ</t>
    <phoneticPr fontId="2"/>
  </si>
  <si>
    <t>根井</t>
    <rPh sb="0" eb="2">
      <t>ネイ</t>
    </rPh>
    <phoneticPr fontId="2"/>
  </si>
  <si>
    <t>心愛</t>
    <rPh sb="0" eb="2">
      <t>ココナ</t>
    </rPh>
    <phoneticPr fontId="2"/>
  </si>
  <si>
    <t>ﾌｼﾞﾜﾗ</t>
    <phoneticPr fontId="2"/>
  </si>
  <si>
    <t>藤原</t>
    <rPh sb="0" eb="2">
      <t>フジワラ</t>
    </rPh>
    <phoneticPr fontId="2"/>
  </si>
  <si>
    <t>美桜</t>
    <rPh sb="0" eb="2">
      <t>ミオ</t>
    </rPh>
    <phoneticPr fontId="2"/>
  </si>
  <si>
    <t>ﾅﾒｷ</t>
    <phoneticPr fontId="2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</si>
  <si>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2"/>
  </si>
  <si>
    <t>①</t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</si>
  <si>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</si>
  <si>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 xml:space="preserve">北東支部　若松台エンゼルです。
まだ、まだ未熟なチームです。県大会、出場出来た事に感謝し、頑張ります！
</t>
    <rPh sb="0" eb="4">
      <t>ホクトウシブ</t>
    </rPh>
    <rPh sb="5" eb="7">
      <t>ワカマツ</t>
    </rPh>
    <rPh sb="7" eb="8">
      <t>ダイ</t>
    </rPh>
    <rPh sb="21" eb="23">
      <t>ミジュク</t>
    </rPh>
    <rPh sb="30" eb="31">
      <t>ケン</t>
    </rPh>
    <rPh sb="31" eb="33">
      <t>タイカイ</t>
    </rPh>
    <rPh sb="34" eb="36">
      <t>シュツジョウ</t>
    </rPh>
    <rPh sb="36" eb="38">
      <t>デキ</t>
    </rPh>
    <rPh sb="39" eb="40">
      <t>コト</t>
    </rPh>
    <rPh sb="41" eb="43">
      <t>カンシャ</t>
    </rPh>
    <rPh sb="45" eb="47">
      <t>ガンバ</t>
    </rPh>
    <phoneticPr fontId="2"/>
  </si>
  <si>
    <r>
      <t>6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</si>
  <si>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5年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</si>
</sst>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0" fillId="0" borderId="72" xfId="0" applyNumberFormat="1" applyBorder="1" applyAlignment="1" applyProtection="1">
      <alignment horizontal="left" vertical="top" wrapText="1"/>
      <protection locked="0"/>
    </xf>
    <xf numFmtId="49" fontId="0" fillId="0" borderId="73" xfId="0" applyNumberForma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0" fillId="4" borderId="44" xfId="0" applyFill="1" applyBorder="1" applyAlignment="1" applyProtection="1">
      <alignment horizontal="center" vertical="center"/>
      <protection locked="0"/>
    </xf>
    <xf numFmtId="0" fontId="0" fillId="4" borderId="45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57"/>
  </sheetPr>
  <dimension ref="A1:AY56"/>
  <sheetViews>
    <sheetView showGridLines="0" tabSelected="1" view="pageBreakPreview" zoomScale="110" zoomScaleNormal="100" zoomScaleSheetLayoutView="110" workbookViewId="0">
      <selection activeCell="G33" sqref="G33:H34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5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7" t="s">
        <v>187</v>
      </c>
      <c r="K2" s="88"/>
      <c r="L2" s="88"/>
      <c r="M2" s="88"/>
      <c r="N2" s="88"/>
      <c r="O2" s="89"/>
      <c r="P2" s="87" t="s">
        <v>165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201</v>
      </c>
      <c r="D3" s="226"/>
      <c r="E3" s="226"/>
      <c r="F3" s="226"/>
      <c r="G3" s="226"/>
      <c r="H3" s="226"/>
      <c r="I3" s="227"/>
      <c r="J3" s="84" t="s">
        <v>159</v>
      </c>
      <c r="K3" s="85"/>
      <c r="L3" s="85"/>
      <c r="M3" s="85"/>
      <c r="N3" s="85"/>
      <c r="O3" s="86"/>
      <c r="P3" s="215" t="s">
        <v>228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7" t="s">
        <v>181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04" t="s">
        <v>191</v>
      </c>
      <c r="B4" s="105"/>
      <c r="C4" s="94">
        <v>431717938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3">
        <v>22006</v>
      </c>
      <c r="K5" s="153"/>
      <c r="L5" s="153"/>
      <c r="M5" s="153"/>
      <c r="N5" s="153"/>
      <c r="O5" s="153"/>
      <c r="P5" s="205" t="s">
        <v>229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6" t="s">
        <v>230</v>
      </c>
      <c r="AF5" s="205"/>
      <c r="AG5" s="205"/>
      <c r="AH5" s="205"/>
      <c r="AI5" s="205"/>
      <c r="AJ5" s="205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7" t="s">
        <v>175</v>
      </c>
      <c r="D6" s="238"/>
      <c r="E6" s="210" t="s">
        <v>176</v>
      </c>
      <c r="F6" s="211"/>
      <c r="G6" s="92" t="s">
        <v>149</v>
      </c>
      <c r="H6" s="92"/>
      <c r="I6" s="92"/>
      <c r="J6" s="92" t="s">
        <v>14</v>
      </c>
      <c r="K6" s="92"/>
      <c r="L6" s="92"/>
      <c r="M6" s="92" t="s">
        <v>15</v>
      </c>
      <c r="N6" s="92"/>
      <c r="O6" s="92"/>
      <c r="P6" s="204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100"/>
      <c r="B7" s="101"/>
      <c r="C7" s="148" t="s">
        <v>202</v>
      </c>
      <c r="D7" s="111"/>
      <c r="E7" s="111" t="s">
        <v>203</v>
      </c>
      <c r="F7" s="112"/>
      <c r="G7" s="93">
        <v>509515449</v>
      </c>
      <c r="H7" s="93"/>
      <c r="I7" s="93"/>
      <c r="J7" s="93" t="s">
        <v>214</v>
      </c>
      <c r="K7" s="93"/>
      <c r="L7" s="93"/>
      <c r="M7" s="93"/>
      <c r="N7" s="93"/>
      <c r="O7" s="93"/>
      <c r="P7" s="90" t="s">
        <v>72</v>
      </c>
      <c r="Q7" s="91"/>
      <c r="R7" s="109" t="s">
        <v>218</v>
      </c>
      <c r="S7" s="109"/>
      <c r="T7" s="109"/>
      <c r="U7" s="109"/>
      <c r="V7" s="50" t="s">
        <v>73</v>
      </c>
      <c r="W7" s="108" t="s">
        <v>219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4" t="s">
        <v>224</v>
      </c>
      <c r="AM7" s="154"/>
      <c r="AN7" s="154"/>
      <c r="AO7" s="154"/>
      <c r="AP7" s="154"/>
      <c r="AQ7" s="154"/>
      <c r="AR7" s="154"/>
      <c r="AS7" s="59" t="s">
        <v>75</v>
      </c>
      <c r="AT7" s="264">
        <v>55</v>
      </c>
    </row>
    <row r="8" spans="1:51" ht="18" customHeight="1">
      <c r="A8" s="100"/>
      <c r="B8" s="101"/>
      <c r="C8" s="147" t="s">
        <v>204</v>
      </c>
      <c r="D8" s="144"/>
      <c r="E8" s="144" t="s">
        <v>205</v>
      </c>
      <c r="F8" s="146"/>
      <c r="G8" s="93"/>
      <c r="H8" s="93"/>
      <c r="I8" s="93"/>
      <c r="J8" s="93"/>
      <c r="K8" s="93"/>
      <c r="L8" s="93"/>
      <c r="M8" s="93"/>
      <c r="N8" s="93"/>
      <c r="O8" s="93"/>
      <c r="P8" s="155" t="s">
        <v>217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7" t="s">
        <v>220</v>
      </c>
      <c r="AL8" s="158"/>
      <c r="AM8" s="158"/>
      <c r="AN8" s="158"/>
      <c r="AO8" s="60" t="s">
        <v>76</v>
      </c>
      <c r="AP8" s="158" t="s">
        <v>221</v>
      </c>
      <c r="AQ8" s="158"/>
      <c r="AR8" s="158"/>
      <c r="AS8" s="159"/>
      <c r="AT8" s="264"/>
    </row>
    <row r="9" spans="1:51" ht="14.5" customHeight="1">
      <c r="A9" s="100" t="s">
        <v>150</v>
      </c>
      <c r="B9" s="101"/>
      <c r="C9" s="148" t="s">
        <v>206</v>
      </c>
      <c r="D9" s="111"/>
      <c r="E9" s="111" t="s">
        <v>207</v>
      </c>
      <c r="F9" s="112"/>
      <c r="G9" s="93">
        <v>507319232</v>
      </c>
      <c r="H9" s="93"/>
      <c r="I9" s="93"/>
      <c r="J9" s="93"/>
      <c r="K9" s="93"/>
      <c r="L9" s="93"/>
      <c r="M9" s="93" t="s">
        <v>215</v>
      </c>
      <c r="N9" s="93"/>
      <c r="O9" s="93"/>
      <c r="P9" s="90" t="s">
        <v>72</v>
      </c>
      <c r="Q9" s="91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4" t="s">
        <v>234</v>
      </c>
      <c r="AM9" s="154"/>
      <c r="AN9" s="154"/>
      <c r="AO9" s="154"/>
      <c r="AP9" s="154"/>
      <c r="AQ9" s="154"/>
      <c r="AR9" s="154"/>
      <c r="AS9" s="59" t="s">
        <v>194</v>
      </c>
      <c r="AT9" s="265">
        <v>54</v>
      </c>
    </row>
    <row r="10" spans="1:51" ht="18" customHeight="1">
      <c r="A10" s="100"/>
      <c r="B10" s="101"/>
      <c r="C10" s="147" t="s">
        <v>208</v>
      </c>
      <c r="D10" s="144"/>
      <c r="E10" s="144" t="s">
        <v>209</v>
      </c>
      <c r="F10" s="146"/>
      <c r="G10" s="93"/>
      <c r="H10" s="93"/>
      <c r="I10" s="93"/>
      <c r="J10" s="93"/>
      <c r="K10" s="93"/>
      <c r="L10" s="93"/>
      <c r="M10" s="93"/>
      <c r="N10" s="93"/>
      <c r="O10" s="93"/>
      <c r="P10" s="155" t="s">
        <v>222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212"/>
      <c r="AK10" s="157" t="s">
        <v>235</v>
      </c>
      <c r="AL10" s="158"/>
      <c r="AM10" s="158"/>
      <c r="AN10" s="158"/>
      <c r="AO10" s="60" t="s">
        <v>195</v>
      </c>
      <c r="AP10" s="158" t="s">
        <v>236</v>
      </c>
      <c r="AQ10" s="158"/>
      <c r="AR10" s="158"/>
      <c r="AS10" s="159"/>
      <c r="AT10" s="265"/>
    </row>
    <row r="11" spans="1:51" ht="14.5" customHeight="1">
      <c r="A11" s="100" t="s">
        <v>151</v>
      </c>
      <c r="B11" s="101"/>
      <c r="C11" s="148" t="s">
        <v>210</v>
      </c>
      <c r="D11" s="111"/>
      <c r="E11" s="111" t="s">
        <v>211</v>
      </c>
      <c r="F11" s="112"/>
      <c r="G11" s="93">
        <v>508748731</v>
      </c>
      <c r="H11" s="93"/>
      <c r="I11" s="93"/>
      <c r="J11" s="93" t="s">
        <v>216</v>
      </c>
      <c r="K11" s="93"/>
      <c r="L11" s="93"/>
      <c r="M11" s="93"/>
      <c r="N11" s="93"/>
      <c r="O11" s="93"/>
      <c r="P11" s="90" t="s">
        <v>72</v>
      </c>
      <c r="Q11" s="91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4" t="s">
        <v>231</v>
      </c>
      <c r="AM11" s="154"/>
      <c r="AN11" s="154"/>
      <c r="AO11" s="154"/>
      <c r="AP11" s="154"/>
      <c r="AQ11" s="154"/>
      <c r="AR11" s="154"/>
      <c r="AS11" s="59" t="s">
        <v>194</v>
      </c>
      <c r="AT11" s="265">
        <v>31</v>
      </c>
    </row>
    <row r="12" spans="1:51" ht="18" customHeight="1">
      <c r="A12" s="100"/>
      <c r="B12" s="101"/>
      <c r="C12" s="147" t="s">
        <v>212</v>
      </c>
      <c r="D12" s="144"/>
      <c r="E12" s="144" t="s">
        <v>213</v>
      </c>
      <c r="F12" s="146"/>
      <c r="G12" s="93"/>
      <c r="H12" s="93"/>
      <c r="I12" s="93"/>
      <c r="J12" s="93"/>
      <c r="K12" s="93"/>
      <c r="L12" s="93"/>
      <c r="M12" s="93"/>
      <c r="N12" s="93"/>
      <c r="O12" s="93"/>
      <c r="P12" s="155" t="s">
        <v>223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212"/>
      <c r="AK12" s="157" t="s">
        <v>237</v>
      </c>
      <c r="AL12" s="158"/>
      <c r="AM12" s="158"/>
      <c r="AN12" s="158"/>
      <c r="AO12" s="60" t="s">
        <v>195</v>
      </c>
      <c r="AP12" s="158" t="s">
        <v>238</v>
      </c>
      <c r="AQ12" s="158"/>
      <c r="AR12" s="158"/>
      <c r="AS12" s="159"/>
      <c r="AT12" s="265"/>
    </row>
    <row r="13" spans="1:51" ht="15" customHeight="1">
      <c r="A13" s="100" t="s">
        <v>152</v>
      </c>
      <c r="B13" s="101"/>
      <c r="C13" s="148"/>
      <c r="D13" s="111"/>
      <c r="E13" s="111"/>
      <c r="F13" s="112"/>
      <c r="G13" s="142"/>
      <c r="H13" s="142"/>
      <c r="I13" s="142"/>
      <c r="J13" s="142"/>
      <c r="K13" s="142"/>
      <c r="L13" s="142"/>
      <c r="M13" s="142"/>
      <c r="N13" s="142"/>
      <c r="O13" s="142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2"/>
      <c r="AK13" s="61"/>
      <c r="AL13" s="190"/>
      <c r="AM13" s="190"/>
      <c r="AN13" s="190"/>
      <c r="AO13" s="190"/>
      <c r="AP13" s="190"/>
      <c r="AQ13" s="190"/>
      <c r="AR13" s="190"/>
      <c r="AS13" s="62"/>
      <c r="AT13" s="266"/>
    </row>
    <row r="14" spans="1:51" ht="18" customHeight="1">
      <c r="A14" s="100"/>
      <c r="B14" s="101"/>
      <c r="C14" s="147"/>
      <c r="D14" s="144"/>
      <c r="E14" s="144"/>
      <c r="F14" s="146"/>
      <c r="G14" s="142"/>
      <c r="H14" s="142"/>
      <c r="I14" s="142"/>
      <c r="J14" s="142"/>
      <c r="K14" s="142"/>
      <c r="L14" s="142"/>
      <c r="M14" s="142"/>
      <c r="N14" s="142"/>
      <c r="O14" s="142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66"/>
    </row>
    <row r="15" spans="1:51" ht="15" customHeight="1">
      <c r="A15" s="152" t="s">
        <v>166</v>
      </c>
      <c r="B15" s="101"/>
      <c r="C15" s="148" t="s">
        <v>202</v>
      </c>
      <c r="D15" s="111"/>
      <c r="E15" s="111" t="s">
        <v>203</v>
      </c>
      <c r="F15" s="112"/>
      <c r="G15" s="142"/>
      <c r="H15" s="142"/>
      <c r="I15" s="142"/>
      <c r="J15" s="142"/>
      <c r="K15" s="142"/>
      <c r="L15" s="142"/>
      <c r="M15" s="142"/>
      <c r="N15" s="142"/>
      <c r="O15" s="142"/>
      <c r="P15" s="90" t="s">
        <v>72</v>
      </c>
      <c r="Q15" s="91"/>
      <c r="R15" s="109"/>
      <c r="S15" s="109"/>
      <c r="T15" s="109"/>
      <c r="U15" s="109"/>
      <c r="V15" s="49" t="s">
        <v>73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4" t="s">
        <v>231</v>
      </c>
      <c r="AM15" s="154"/>
      <c r="AN15" s="154"/>
      <c r="AO15" s="154"/>
      <c r="AP15" s="154"/>
      <c r="AQ15" s="154"/>
      <c r="AR15" s="154"/>
      <c r="AS15" s="59" t="s">
        <v>194</v>
      </c>
      <c r="AT15" s="265"/>
    </row>
    <row r="16" spans="1:51" ht="18" customHeight="1">
      <c r="A16" s="100"/>
      <c r="B16" s="101"/>
      <c r="C16" s="147" t="s">
        <v>204</v>
      </c>
      <c r="D16" s="144"/>
      <c r="E16" s="144" t="s">
        <v>205</v>
      </c>
      <c r="F16" s="146"/>
      <c r="G16" s="142"/>
      <c r="H16" s="142"/>
      <c r="I16" s="142"/>
      <c r="J16" s="142"/>
      <c r="K16" s="142"/>
      <c r="L16" s="142"/>
      <c r="M16" s="142"/>
      <c r="N16" s="142"/>
      <c r="O16" s="142"/>
      <c r="P16" s="155" t="s">
        <v>217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7" t="s">
        <v>232</v>
      </c>
      <c r="AL16" s="158"/>
      <c r="AM16" s="158"/>
      <c r="AN16" s="158"/>
      <c r="AO16" s="60" t="s">
        <v>195</v>
      </c>
      <c r="AP16" s="158" t="s">
        <v>233</v>
      </c>
      <c r="AQ16" s="158"/>
      <c r="AR16" s="158"/>
      <c r="AS16" s="159"/>
      <c r="AT16" s="265"/>
    </row>
    <row r="17" spans="1:46">
      <c r="A17" s="100" t="s">
        <v>6</v>
      </c>
      <c r="B17" s="101"/>
      <c r="C17" s="164" t="str">
        <f>IF(P16="","",P16)</f>
        <v>千葉県千葉市緑区誉田町1-846-3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100" t="s">
        <v>7</v>
      </c>
      <c r="B19" s="101"/>
      <c r="C19" s="164" t="str">
        <f>IF(AL15="","",AL15&amp;"-"&amp;AK16&amp;"-"&amp;AP16)</f>
        <v>043-292-2807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100"/>
      <c r="B20" s="101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100" t="s">
        <v>153</v>
      </c>
      <c r="B21" s="101"/>
      <c r="C21" s="77" t="s">
        <v>225</v>
      </c>
      <c r="D21" s="78"/>
      <c r="E21" s="81" t="s">
        <v>226</v>
      </c>
      <c r="F21" s="78"/>
      <c r="G21" s="81" t="s">
        <v>227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50" t="s">
        <v>198</v>
      </c>
      <c r="B23" s="149" t="s">
        <v>154</v>
      </c>
      <c r="C23" s="165" t="s">
        <v>173</v>
      </c>
      <c r="D23" s="166"/>
      <c r="E23" s="167" t="s">
        <v>174</v>
      </c>
      <c r="F23" s="168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34" t="s">
        <v>167</v>
      </c>
      <c r="Q23" s="149"/>
      <c r="R23" s="149"/>
      <c r="S23" s="149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51"/>
      <c r="B24" s="101"/>
      <c r="C24" s="175" t="s">
        <v>171</v>
      </c>
      <c r="D24" s="176"/>
      <c r="E24" s="177" t="s">
        <v>172</v>
      </c>
      <c r="F24" s="178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6"/>
      <c r="U24" s="1"/>
      <c r="V24" s="1"/>
      <c r="W24" s="1"/>
      <c r="X24" s="1"/>
      <c r="Y24" s="160" t="s">
        <v>168</v>
      </c>
      <c r="Z24" s="161"/>
      <c r="AA24" s="161"/>
      <c r="AB24" s="161"/>
      <c r="AC24" s="161"/>
      <c r="AD24" s="161"/>
      <c r="AE24" s="161"/>
      <c r="AF24" s="161"/>
      <c r="AG24" s="16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6">
        <v>1</v>
      </c>
      <c r="B25" s="163" t="s">
        <v>280</v>
      </c>
      <c r="C25" s="148" t="s">
        <v>239</v>
      </c>
      <c r="D25" s="111"/>
      <c r="E25" s="111" t="s">
        <v>240</v>
      </c>
      <c r="F25" s="112"/>
      <c r="G25" s="122" t="s">
        <v>283</v>
      </c>
      <c r="H25" s="124"/>
      <c r="I25" s="122" t="s">
        <v>243</v>
      </c>
      <c r="J25" s="123"/>
      <c r="K25" s="123"/>
      <c r="L25" s="124"/>
      <c r="M25" s="122">
        <v>515705302</v>
      </c>
      <c r="N25" s="123"/>
      <c r="O25" s="124"/>
      <c r="P25" s="122">
        <v>154</v>
      </c>
      <c r="Q25" s="123"/>
      <c r="R25" s="123"/>
      <c r="S25" s="123"/>
      <c r="T25" s="128"/>
      <c r="U25" s="1"/>
      <c r="V25" s="1"/>
      <c r="W25" s="1"/>
      <c r="X25" s="1"/>
      <c r="Y25" s="130">
        <v>12</v>
      </c>
      <c r="Z25" s="131"/>
      <c r="AA25" s="131"/>
      <c r="AB25" s="131"/>
      <c r="AC25" s="131"/>
      <c r="AD25" s="131"/>
      <c r="AE25" s="131"/>
      <c r="AF25" s="131"/>
      <c r="AG25" s="1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7"/>
      <c r="B26" s="139"/>
      <c r="C26" s="147" t="s">
        <v>241</v>
      </c>
      <c r="D26" s="144"/>
      <c r="E26" s="144" t="s">
        <v>242</v>
      </c>
      <c r="F26" s="146"/>
      <c r="G26" s="125"/>
      <c r="H26" s="127"/>
      <c r="I26" s="125"/>
      <c r="J26" s="126"/>
      <c r="K26" s="126"/>
      <c r="L26" s="127"/>
      <c r="M26" s="125"/>
      <c r="N26" s="126"/>
      <c r="O26" s="127"/>
      <c r="P26" s="125"/>
      <c r="Q26" s="126"/>
      <c r="R26" s="126"/>
      <c r="S26" s="126"/>
      <c r="T26" s="129"/>
      <c r="U26" s="1"/>
      <c r="V26" s="1"/>
      <c r="W26" s="1"/>
      <c r="X26" s="1"/>
      <c r="Y26" s="133"/>
      <c r="Z26" s="134"/>
      <c r="AA26" s="134"/>
      <c r="AB26" s="134"/>
      <c r="AC26" s="134"/>
      <c r="AD26" s="134"/>
      <c r="AE26" s="134"/>
      <c r="AF26" s="134"/>
      <c r="AG26" s="1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6">
        <v>2</v>
      </c>
      <c r="B27" s="138">
        <v>2</v>
      </c>
      <c r="C27" s="148" t="s">
        <v>244</v>
      </c>
      <c r="D27" s="111"/>
      <c r="E27" s="111" t="s">
        <v>245</v>
      </c>
      <c r="F27" s="112"/>
      <c r="G27" s="116" t="s">
        <v>284</v>
      </c>
      <c r="H27" s="124"/>
      <c r="I27" s="122" t="s">
        <v>248</v>
      </c>
      <c r="J27" s="123"/>
      <c r="K27" s="123"/>
      <c r="L27" s="124"/>
      <c r="M27" s="122">
        <v>516230865</v>
      </c>
      <c r="N27" s="123"/>
      <c r="O27" s="124"/>
      <c r="P27" s="122">
        <v>138</v>
      </c>
      <c r="Q27" s="123"/>
      <c r="R27" s="123"/>
      <c r="S27" s="123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7"/>
      <c r="B28" s="139"/>
      <c r="C28" s="147" t="s">
        <v>246</v>
      </c>
      <c r="D28" s="144"/>
      <c r="E28" s="144" t="s">
        <v>247</v>
      </c>
      <c r="F28" s="146"/>
      <c r="G28" s="125"/>
      <c r="H28" s="127"/>
      <c r="I28" s="125"/>
      <c r="J28" s="126"/>
      <c r="K28" s="126"/>
      <c r="L28" s="127"/>
      <c r="M28" s="125"/>
      <c r="N28" s="126"/>
      <c r="O28" s="127"/>
      <c r="P28" s="125"/>
      <c r="Q28" s="126"/>
      <c r="R28" s="126"/>
      <c r="S28" s="126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6">
        <v>3</v>
      </c>
      <c r="B29" s="138">
        <v>3</v>
      </c>
      <c r="C29" s="140" t="s">
        <v>266</v>
      </c>
      <c r="D29" s="111"/>
      <c r="E29" s="141" t="s">
        <v>263</v>
      </c>
      <c r="F29" s="112"/>
      <c r="G29" s="116" t="s">
        <v>284</v>
      </c>
      <c r="H29" s="124"/>
      <c r="I29" s="116" t="s">
        <v>279</v>
      </c>
      <c r="J29" s="123"/>
      <c r="K29" s="123"/>
      <c r="L29" s="124"/>
      <c r="M29" s="122">
        <v>516968748</v>
      </c>
      <c r="N29" s="123"/>
      <c r="O29" s="124"/>
      <c r="P29" s="122">
        <v>137</v>
      </c>
      <c r="Q29" s="123"/>
      <c r="R29" s="123"/>
      <c r="S29" s="123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7"/>
      <c r="B30" s="139"/>
      <c r="C30" s="143" t="s">
        <v>267</v>
      </c>
      <c r="D30" s="144"/>
      <c r="E30" s="145" t="s">
        <v>268</v>
      </c>
      <c r="F30" s="146"/>
      <c r="G30" s="125"/>
      <c r="H30" s="127"/>
      <c r="I30" s="125"/>
      <c r="J30" s="126"/>
      <c r="K30" s="126"/>
      <c r="L30" s="127"/>
      <c r="M30" s="125"/>
      <c r="N30" s="126"/>
      <c r="O30" s="127"/>
      <c r="P30" s="125"/>
      <c r="Q30" s="126"/>
      <c r="R30" s="126"/>
      <c r="S30" s="126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6">
        <v>4</v>
      </c>
      <c r="B31" s="138">
        <v>4</v>
      </c>
      <c r="C31" s="140" t="s">
        <v>278</v>
      </c>
      <c r="D31" s="111"/>
      <c r="E31" s="111" t="s">
        <v>249</v>
      </c>
      <c r="F31" s="112"/>
      <c r="G31" s="116" t="s">
        <v>284</v>
      </c>
      <c r="H31" s="124"/>
      <c r="I31" s="116" t="s">
        <v>252</v>
      </c>
      <c r="J31" s="117"/>
      <c r="K31" s="117"/>
      <c r="L31" s="118"/>
      <c r="M31" s="122">
        <v>516855418</v>
      </c>
      <c r="N31" s="123"/>
      <c r="O31" s="124"/>
      <c r="P31" s="122">
        <v>145</v>
      </c>
      <c r="Q31" s="123"/>
      <c r="R31" s="123"/>
      <c r="S31" s="123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7"/>
      <c r="B32" s="139"/>
      <c r="C32" s="147" t="s">
        <v>250</v>
      </c>
      <c r="D32" s="144"/>
      <c r="E32" s="144" t="s">
        <v>251</v>
      </c>
      <c r="F32" s="146"/>
      <c r="G32" s="125"/>
      <c r="H32" s="127"/>
      <c r="I32" s="119"/>
      <c r="J32" s="120"/>
      <c r="K32" s="120"/>
      <c r="L32" s="121"/>
      <c r="M32" s="125"/>
      <c r="N32" s="126"/>
      <c r="O32" s="127"/>
      <c r="P32" s="125"/>
      <c r="Q32" s="126"/>
      <c r="R32" s="126"/>
      <c r="S32" s="126"/>
      <c r="T32" s="129"/>
      <c r="U32" s="1"/>
      <c r="V32" s="1"/>
      <c r="W32" s="1"/>
      <c r="X32" s="1"/>
      <c r="Y32" s="160" t="s">
        <v>197</v>
      </c>
      <c r="Z32" s="161"/>
      <c r="AA32" s="161"/>
      <c r="AB32" s="161"/>
      <c r="AC32" s="161"/>
      <c r="AD32" s="161"/>
      <c r="AE32" s="161"/>
      <c r="AF32" s="161"/>
      <c r="AG32" s="16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6">
        <v>5</v>
      </c>
      <c r="B33" s="138">
        <v>5</v>
      </c>
      <c r="C33" s="148" t="s">
        <v>253</v>
      </c>
      <c r="D33" s="111"/>
      <c r="E33" s="111" t="s">
        <v>254</v>
      </c>
      <c r="F33" s="112"/>
      <c r="G33" s="116" t="s">
        <v>284</v>
      </c>
      <c r="H33" s="124"/>
      <c r="I33" s="122" t="s">
        <v>261</v>
      </c>
      <c r="J33" s="123"/>
      <c r="K33" s="123"/>
      <c r="L33" s="124"/>
      <c r="M33" s="122">
        <v>516887124</v>
      </c>
      <c r="N33" s="123"/>
      <c r="O33" s="124"/>
      <c r="P33" s="122">
        <v>148</v>
      </c>
      <c r="Q33" s="123"/>
      <c r="R33" s="123"/>
      <c r="S33" s="123"/>
      <c r="T33" s="128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7"/>
      <c r="B34" s="139"/>
      <c r="C34" s="147" t="s">
        <v>255</v>
      </c>
      <c r="D34" s="144"/>
      <c r="E34" s="144" t="s">
        <v>256</v>
      </c>
      <c r="F34" s="146"/>
      <c r="G34" s="125"/>
      <c r="H34" s="127"/>
      <c r="I34" s="125"/>
      <c r="J34" s="126"/>
      <c r="K34" s="126"/>
      <c r="L34" s="127"/>
      <c r="M34" s="125"/>
      <c r="N34" s="126"/>
      <c r="O34" s="127"/>
      <c r="P34" s="125"/>
      <c r="Q34" s="126"/>
      <c r="R34" s="126"/>
      <c r="S34" s="126"/>
      <c r="T34" s="129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6">
        <v>6</v>
      </c>
      <c r="B35" s="138">
        <v>6</v>
      </c>
      <c r="C35" s="140" t="s">
        <v>269</v>
      </c>
      <c r="D35" s="111"/>
      <c r="E35" s="141" t="s">
        <v>262</v>
      </c>
      <c r="F35" s="112"/>
      <c r="G35" s="116" t="s">
        <v>284</v>
      </c>
      <c r="H35" s="124"/>
      <c r="I35" s="122" t="s">
        <v>261</v>
      </c>
      <c r="J35" s="123"/>
      <c r="K35" s="123"/>
      <c r="L35" s="124"/>
      <c r="M35" s="122">
        <v>516888605</v>
      </c>
      <c r="N35" s="123"/>
      <c r="O35" s="124"/>
      <c r="P35" s="122">
        <v>137</v>
      </c>
      <c r="Q35" s="123"/>
      <c r="R35" s="123"/>
      <c r="S35" s="123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7"/>
      <c r="B36" s="139"/>
      <c r="C36" s="143" t="s">
        <v>270</v>
      </c>
      <c r="D36" s="144"/>
      <c r="E36" s="145" t="s">
        <v>271</v>
      </c>
      <c r="F36" s="146"/>
      <c r="G36" s="125"/>
      <c r="H36" s="127"/>
      <c r="I36" s="125"/>
      <c r="J36" s="126"/>
      <c r="K36" s="126"/>
      <c r="L36" s="127"/>
      <c r="M36" s="125"/>
      <c r="N36" s="126"/>
      <c r="O36" s="127"/>
      <c r="P36" s="125"/>
      <c r="Q36" s="126"/>
      <c r="R36" s="126"/>
      <c r="S36" s="126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6">
        <v>7</v>
      </c>
      <c r="B37" s="138">
        <v>7</v>
      </c>
      <c r="C37" s="140" t="s">
        <v>275</v>
      </c>
      <c r="D37" s="111"/>
      <c r="E37" s="141" t="s">
        <v>264</v>
      </c>
      <c r="F37" s="112"/>
      <c r="G37" s="116" t="s">
        <v>284</v>
      </c>
      <c r="H37" s="124"/>
      <c r="I37" s="116" t="s">
        <v>281</v>
      </c>
      <c r="J37" s="123"/>
      <c r="K37" s="123"/>
      <c r="L37" s="124"/>
      <c r="M37" s="122">
        <v>516917139</v>
      </c>
      <c r="N37" s="123"/>
      <c r="O37" s="124"/>
      <c r="P37" s="122">
        <v>135</v>
      </c>
      <c r="Q37" s="123"/>
      <c r="R37" s="123"/>
      <c r="S37" s="123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7"/>
      <c r="B38" s="139"/>
      <c r="C38" s="143" t="s">
        <v>276</v>
      </c>
      <c r="D38" s="144"/>
      <c r="E38" s="145" t="s">
        <v>277</v>
      </c>
      <c r="F38" s="146"/>
      <c r="G38" s="125"/>
      <c r="H38" s="127"/>
      <c r="I38" s="125"/>
      <c r="J38" s="126"/>
      <c r="K38" s="126"/>
      <c r="L38" s="127"/>
      <c r="M38" s="125"/>
      <c r="N38" s="126"/>
      <c r="O38" s="127"/>
      <c r="P38" s="125"/>
      <c r="Q38" s="126"/>
      <c r="R38" s="126"/>
      <c r="S38" s="126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6">
        <v>8</v>
      </c>
      <c r="B39" s="138">
        <v>8</v>
      </c>
      <c r="C39" s="148" t="s">
        <v>257</v>
      </c>
      <c r="D39" s="111"/>
      <c r="E39" s="111" t="s">
        <v>258</v>
      </c>
      <c r="F39" s="112"/>
      <c r="G39" s="116" t="s">
        <v>284</v>
      </c>
      <c r="H39" s="124"/>
      <c r="I39" s="122" t="s">
        <v>261</v>
      </c>
      <c r="J39" s="123"/>
      <c r="K39" s="123"/>
      <c r="L39" s="124"/>
      <c r="M39" s="122">
        <v>517010020</v>
      </c>
      <c r="N39" s="123"/>
      <c r="O39" s="124"/>
      <c r="P39" s="122">
        <v>153</v>
      </c>
      <c r="Q39" s="123"/>
      <c r="R39" s="123"/>
      <c r="S39" s="123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7"/>
      <c r="B40" s="139"/>
      <c r="C40" s="147" t="s">
        <v>259</v>
      </c>
      <c r="D40" s="144"/>
      <c r="E40" s="144" t="s">
        <v>260</v>
      </c>
      <c r="F40" s="146"/>
      <c r="G40" s="125"/>
      <c r="H40" s="127"/>
      <c r="I40" s="125"/>
      <c r="J40" s="126"/>
      <c r="K40" s="126"/>
      <c r="L40" s="127"/>
      <c r="M40" s="125"/>
      <c r="N40" s="126"/>
      <c r="O40" s="127"/>
      <c r="P40" s="125"/>
      <c r="Q40" s="126"/>
      <c r="R40" s="126"/>
      <c r="S40" s="126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6">
        <v>9</v>
      </c>
      <c r="B41" s="138">
        <v>9</v>
      </c>
      <c r="C41" s="140" t="s">
        <v>272</v>
      </c>
      <c r="D41" s="111"/>
      <c r="E41" s="141" t="s">
        <v>265</v>
      </c>
      <c r="F41" s="112"/>
      <c r="G41" s="116" t="s">
        <v>284</v>
      </c>
      <c r="H41" s="124"/>
      <c r="I41" s="122" t="s">
        <v>248</v>
      </c>
      <c r="J41" s="123"/>
      <c r="K41" s="123"/>
      <c r="L41" s="124"/>
      <c r="M41" s="122">
        <v>518877071</v>
      </c>
      <c r="N41" s="123"/>
      <c r="O41" s="124"/>
      <c r="P41" s="122">
        <v>141</v>
      </c>
      <c r="Q41" s="123"/>
      <c r="R41" s="123"/>
      <c r="S41" s="123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7"/>
      <c r="B42" s="139"/>
      <c r="C42" s="143" t="s">
        <v>273</v>
      </c>
      <c r="D42" s="144"/>
      <c r="E42" s="145" t="s">
        <v>274</v>
      </c>
      <c r="F42" s="146"/>
      <c r="G42" s="125"/>
      <c r="H42" s="127"/>
      <c r="I42" s="125"/>
      <c r="J42" s="126"/>
      <c r="K42" s="126"/>
      <c r="L42" s="127"/>
      <c r="M42" s="125"/>
      <c r="N42" s="126"/>
      <c r="O42" s="127"/>
      <c r="P42" s="125"/>
      <c r="Q42" s="126"/>
      <c r="R42" s="126"/>
      <c r="S42" s="126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6">
        <v>10</v>
      </c>
      <c r="B43" s="138">
        <v>10</v>
      </c>
      <c r="C43" s="140"/>
      <c r="D43" s="111"/>
      <c r="E43" s="141"/>
      <c r="F43" s="112"/>
      <c r="G43" s="116"/>
      <c r="H43" s="124"/>
      <c r="I43" s="116"/>
      <c r="J43" s="117"/>
      <c r="K43" s="117"/>
      <c r="L43" s="118"/>
      <c r="M43" s="122"/>
      <c r="N43" s="123"/>
      <c r="O43" s="124"/>
      <c r="P43" s="122"/>
      <c r="Q43" s="123"/>
      <c r="R43" s="123"/>
      <c r="S43" s="123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7"/>
      <c r="B44" s="139"/>
      <c r="C44" s="143"/>
      <c r="D44" s="144"/>
      <c r="E44" s="145"/>
      <c r="F44" s="146"/>
      <c r="G44" s="125"/>
      <c r="H44" s="127"/>
      <c r="I44" s="119"/>
      <c r="J44" s="120"/>
      <c r="K44" s="120"/>
      <c r="L44" s="121"/>
      <c r="M44" s="125"/>
      <c r="N44" s="126"/>
      <c r="O44" s="127"/>
      <c r="P44" s="125"/>
      <c r="Q44" s="126"/>
      <c r="R44" s="126"/>
      <c r="S44" s="126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6">
        <v>11</v>
      </c>
      <c r="B45" s="138"/>
      <c r="C45" s="148"/>
      <c r="D45" s="111"/>
      <c r="E45" s="111"/>
      <c r="F45" s="112"/>
      <c r="G45" s="122"/>
      <c r="H45" s="124"/>
      <c r="I45" s="122"/>
      <c r="J45" s="123"/>
      <c r="K45" s="123"/>
      <c r="L45" s="124"/>
      <c r="M45" s="122"/>
      <c r="N45" s="123"/>
      <c r="O45" s="124"/>
      <c r="P45" s="122"/>
      <c r="Q45" s="123"/>
      <c r="R45" s="123"/>
      <c r="S45" s="123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7"/>
      <c r="B46" s="139"/>
      <c r="C46" s="147"/>
      <c r="D46" s="144"/>
      <c r="E46" s="144"/>
      <c r="F46" s="146"/>
      <c r="G46" s="125"/>
      <c r="H46" s="127"/>
      <c r="I46" s="125"/>
      <c r="J46" s="126"/>
      <c r="K46" s="126"/>
      <c r="L46" s="127"/>
      <c r="M46" s="125"/>
      <c r="N46" s="126"/>
      <c r="O46" s="127"/>
      <c r="P46" s="125"/>
      <c r="Q46" s="126"/>
      <c r="R46" s="126"/>
      <c r="S46" s="126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6">
        <v>12</v>
      </c>
      <c r="B47" s="138"/>
      <c r="C47" s="148"/>
      <c r="D47" s="111"/>
      <c r="E47" s="111"/>
      <c r="F47" s="112"/>
      <c r="G47" s="122"/>
      <c r="H47" s="124"/>
      <c r="I47" s="122"/>
      <c r="J47" s="123"/>
      <c r="K47" s="123"/>
      <c r="L47" s="124"/>
      <c r="M47" s="122"/>
      <c r="N47" s="123"/>
      <c r="O47" s="124"/>
      <c r="P47" s="122"/>
      <c r="Q47" s="123"/>
      <c r="R47" s="123"/>
      <c r="S47" s="123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2"/>
      <c r="B48" s="183"/>
      <c r="C48" s="184"/>
      <c r="D48" s="185"/>
      <c r="E48" s="185"/>
      <c r="F48" s="186"/>
      <c r="G48" s="179"/>
      <c r="H48" s="180"/>
      <c r="I48" s="179"/>
      <c r="J48" s="181"/>
      <c r="K48" s="181"/>
      <c r="L48" s="180"/>
      <c r="M48" s="179"/>
      <c r="N48" s="181"/>
      <c r="O48" s="180"/>
      <c r="P48" s="179"/>
      <c r="Q48" s="181"/>
      <c r="R48" s="181"/>
      <c r="S48" s="181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00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00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2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170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2" t="s">
        <v>282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7">
        <f>LEN(A55)</f>
        <v>52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若松台エンゼル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431717938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黒木　博之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>
      <c r="A9" s="270" t="s">
        <v>2</v>
      </c>
      <c r="B9" s="270"/>
      <c r="C9" s="282" t="str">
        <f>IF(入力!C10="","",入力!C10&amp;"　"&amp;入力!E10)</f>
        <v>三戸　昌幸</v>
      </c>
      <c r="D9" s="283"/>
      <c r="E9" s="283"/>
      <c r="F9" s="283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>
      <c r="A11" s="270" t="s">
        <v>3</v>
      </c>
      <c r="B11" s="270"/>
      <c r="C11" s="282" t="str">
        <f>IF(入力!C12="","",入力!C12&amp;"　"&amp;入力!E12)</f>
        <v>林　知明</v>
      </c>
      <c r="D11" s="283"/>
      <c r="E11" s="283"/>
      <c r="F11" s="283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70"/>
      <c r="B14" s="270"/>
      <c r="C14" s="284"/>
      <c r="D14" s="285"/>
      <c r="E14" s="285"/>
      <c r="F14" s="285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70" t="s">
        <v>5</v>
      </c>
      <c r="B15" s="270"/>
      <c r="C15" s="282" t="str">
        <f>IF(入力!C16="","",入力!C16&amp;"　"&amp;入力!E16)</f>
        <v>黒木　博之</v>
      </c>
      <c r="D15" s="283"/>
      <c r="E15" s="283"/>
      <c r="F15" s="280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70"/>
      <c r="B16" s="270"/>
      <c r="C16" s="284"/>
      <c r="D16" s="285"/>
      <c r="E16" s="285"/>
      <c r="F16" s="281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>
      <c r="A17" s="270" t="s">
        <v>6</v>
      </c>
      <c r="B17" s="270"/>
      <c r="C17" s="273" t="str">
        <f>IF(入力!C17="","",入力!C17&amp;"　"&amp;入力!E17)</f>
        <v>千葉県千葉市緑区誉田町1-846-3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5" customHeight="1">
      <c r="A19" s="270" t="s">
        <v>7</v>
      </c>
      <c r="B19" s="270"/>
      <c r="C19" s="273" t="str">
        <f>IF(入力!C19="","",入力!C19&amp;"　"&amp;入力!E19)</f>
        <v>043-292-2807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5" customHeight="1">
      <c r="A21" s="270" t="s">
        <v>8</v>
      </c>
      <c r="B21" s="270"/>
      <c r="C21" s="273" t="str">
        <f>IF(入力!C21="","",入力!C21&amp;"－"&amp;入力!E21&amp;"－"&amp;入力!G21)</f>
        <v>090－7736－7655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五十嵐　みちる</v>
      </c>
      <c r="D25" s="283"/>
      <c r="E25" s="283"/>
      <c r="F25" s="283"/>
      <c r="G25" s="270" t="str">
        <f>IF(入力!G25="","",入力!G25)</f>
        <v>6年</v>
      </c>
      <c r="H25" s="270" t="str">
        <f>IF(入力!H25="","",入力!H25)</f>
        <v/>
      </c>
      <c r="I25" s="270" t="str">
        <f>IF(入力!I25="","",入力!I25)</f>
        <v>八街市立二州小学校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515705302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年永　莉瑠</v>
      </c>
      <c r="D27" s="283"/>
      <c r="E27" s="283"/>
      <c r="F27" s="283"/>
      <c r="G27" s="270" t="str">
        <f>IF(入力!G27="","",入力!G27)</f>
        <v>5年</v>
      </c>
      <c r="H27" s="270" t="str">
        <f>IF(入力!H27="","",入力!H27)</f>
        <v/>
      </c>
      <c r="I27" s="270" t="str">
        <f>IF(入力!I27="","",入力!I27)</f>
        <v>千葉市立山王小学校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516230865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岩須　虹胡</v>
      </c>
      <c r="D29" s="283"/>
      <c r="E29" s="283"/>
      <c r="F29" s="283"/>
      <c r="G29" s="270" t="str">
        <f>IF(入力!G29="","",入力!G29)</f>
        <v>5年</v>
      </c>
      <c r="H29" s="270" t="str">
        <f>IF(入力!H29="","",入力!H29)</f>
        <v/>
      </c>
      <c r="I29" s="270" t="str">
        <f>IF(入力!I29="","",入力!I29)</f>
        <v>千葉市立若松台小学校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516968748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行木　苺</v>
      </c>
      <c r="D31" s="283"/>
      <c r="E31" s="283"/>
      <c r="F31" s="283"/>
      <c r="G31" s="270" t="str">
        <f>IF(入力!G31="","",入力!G31)</f>
        <v>5年</v>
      </c>
      <c r="H31" s="270" t="str">
        <f>IF(入力!H31="","",入力!H31)</f>
        <v/>
      </c>
      <c r="I31" s="270" t="str">
        <f>IF(入力!I31="","",入力!I31)</f>
        <v>千葉市立千城台西小学校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516855418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佐藤　優那</v>
      </c>
      <c r="D33" s="283"/>
      <c r="E33" s="283"/>
      <c r="F33" s="283"/>
      <c r="G33" s="270" t="str">
        <f>IF(入力!G33="","",入力!G33)</f>
        <v>5年</v>
      </c>
      <c r="H33" s="270" t="str">
        <f>IF(入力!H33="","",入力!H33)</f>
        <v/>
      </c>
      <c r="I33" s="270" t="str">
        <f>IF(入力!I33="","",入力!I33)</f>
        <v>千葉市立都賀の台小学校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516887124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内藤　芽衣</v>
      </c>
      <c r="D35" s="283"/>
      <c r="E35" s="283"/>
      <c r="F35" s="283"/>
      <c r="G35" s="270" t="str">
        <f>IF(入力!G35="","",入力!G35)</f>
        <v>5年</v>
      </c>
      <c r="H35" s="270" t="str">
        <f>IF(入力!H35="","",入力!H35)</f>
        <v/>
      </c>
      <c r="I35" s="270" t="str">
        <f>IF(入力!I35="","",入力!I35)</f>
        <v>千葉市立都賀の台小学校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516888605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藤原　美桜</v>
      </c>
      <c r="D37" s="283"/>
      <c r="E37" s="283"/>
      <c r="F37" s="283"/>
      <c r="G37" s="270" t="str">
        <f>IF(入力!G37="","",入力!G37)</f>
        <v>5年</v>
      </c>
      <c r="H37" s="270" t="str">
        <f>IF(入力!H37="","",入力!H37)</f>
        <v/>
      </c>
      <c r="I37" s="270" t="str">
        <f>IF(入力!I37="","",入力!I37)</f>
        <v>四街道市立和良比小学校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516917139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白井　綴祈</v>
      </c>
      <c r="D39" s="283"/>
      <c r="E39" s="283"/>
      <c r="F39" s="283"/>
      <c r="G39" s="270" t="str">
        <f>IF(入力!G39="","",入力!G39)</f>
        <v>5年</v>
      </c>
      <c r="H39" s="270" t="str">
        <f>IF(入力!H39="","",入力!H39)</f>
        <v/>
      </c>
      <c r="I39" s="270" t="str">
        <f>IF(入力!I39="","",入力!I39)</f>
        <v>千葉市立都賀の台小学校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517010020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根井　心愛</v>
      </c>
      <c r="D41" s="283"/>
      <c r="E41" s="283"/>
      <c r="F41" s="283"/>
      <c r="G41" s="270" t="str">
        <f>IF(入力!G41="","",入力!G41)</f>
        <v>5年</v>
      </c>
      <c r="H41" s="270" t="str">
        <f>IF(入力!H41="","",入力!H41)</f>
        <v/>
      </c>
      <c r="I41" s="270" t="str">
        <f>IF(入力!I41="","",入力!I41)</f>
        <v>千葉市立山王小学校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518877071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06"/>
      <c r="AW1" s="306"/>
      <c r="AX1" s="4" t="s">
        <v>28</v>
      </c>
      <c r="AY1" s="5"/>
      <c r="AZ1" s="306"/>
      <c r="BA1" s="306"/>
      <c r="BB1" s="4" t="s">
        <v>29</v>
      </c>
      <c r="BC1" s="5"/>
      <c r="BD1" s="306"/>
      <c r="BE1" s="306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07" t="s">
        <v>65</v>
      </c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6" t="s">
        <v>32</v>
      </c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9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372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5" t="s">
        <v>37</v>
      </c>
      <c r="D16" s="318"/>
      <c r="E16" s="318"/>
      <c r="F16" s="318"/>
      <c r="G16" s="319"/>
      <c r="H16" s="344" t="s">
        <v>66</v>
      </c>
      <c r="I16" s="345"/>
      <c r="J16" s="345"/>
      <c r="K16" s="318" t="str">
        <f>IF(入力!C2="","",入力!C2)</f>
        <v>ﾜｶﾏﾂﾀﾞｲｴﾝｾﾞﾙ</v>
      </c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9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09" t="s">
        <v>38</v>
      </c>
      <c r="AK16" s="310"/>
      <c r="AL16" s="310"/>
      <c r="AM16" s="311"/>
      <c r="AN16" s="338" t="str">
        <f>IF(入力!P3="","",入力!P3)</f>
        <v>若葉区</v>
      </c>
      <c r="AO16" s="339"/>
      <c r="AP16" s="339"/>
      <c r="AQ16" s="339"/>
      <c r="AR16" s="339"/>
      <c r="AS16" s="339"/>
      <c r="AT16" s="310" t="s">
        <v>68</v>
      </c>
      <c r="AU16" s="311"/>
      <c r="AV16" s="317" t="s">
        <v>39</v>
      </c>
      <c r="AW16" s="318"/>
      <c r="AX16" s="318"/>
      <c r="AY16" s="319"/>
      <c r="AZ16" s="324" t="str">
        <f>IF(入力!P5="","",入力!P5)</f>
        <v>JR総武本線</v>
      </c>
      <c r="BA16" s="325"/>
      <c r="BB16" s="325"/>
      <c r="BC16" s="325"/>
      <c r="BD16" s="325"/>
      <c r="BE16" s="325"/>
      <c r="BF16" s="378" t="s">
        <v>40</v>
      </c>
    </row>
    <row r="17" spans="3:58" ht="4.5" customHeight="1">
      <c r="C17" s="376"/>
      <c r="D17" s="321"/>
      <c r="E17" s="321"/>
      <c r="F17" s="321"/>
      <c r="G17" s="322"/>
      <c r="H17" s="334" t="str">
        <f>IF(入力!C3="","",入力!C3)</f>
        <v>若松台エンゼル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0">
        <f>IF(入力!C4="","",入力!C4)</f>
        <v>431717938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12"/>
      <c r="AK17" s="313"/>
      <c r="AL17" s="313"/>
      <c r="AM17" s="314"/>
      <c r="AN17" s="340"/>
      <c r="AO17" s="341"/>
      <c r="AP17" s="341"/>
      <c r="AQ17" s="341"/>
      <c r="AR17" s="341"/>
      <c r="AS17" s="341"/>
      <c r="AT17" s="313"/>
      <c r="AU17" s="314"/>
      <c r="AV17" s="320"/>
      <c r="AW17" s="321"/>
      <c r="AX17" s="321"/>
      <c r="AY17" s="322"/>
      <c r="AZ17" s="326"/>
      <c r="BA17" s="327"/>
      <c r="BB17" s="327"/>
      <c r="BC17" s="327"/>
      <c r="BD17" s="327"/>
      <c r="BE17" s="327"/>
      <c r="BF17" s="379"/>
    </row>
    <row r="18" spans="3:58" ht="16.5" customHeight="1">
      <c r="C18" s="377"/>
      <c r="D18" s="303"/>
      <c r="E18" s="303"/>
      <c r="F18" s="303"/>
      <c r="G18" s="323"/>
      <c r="H18" s="336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2"/>
      <c r="V18" s="332"/>
      <c r="W18" s="332"/>
      <c r="X18" s="333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15"/>
      <c r="AK18" s="290"/>
      <c r="AL18" s="290"/>
      <c r="AM18" s="316"/>
      <c r="AN18" s="342"/>
      <c r="AO18" s="343"/>
      <c r="AP18" s="343"/>
      <c r="AQ18" s="343"/>
      <c r="AR18" s="343"/>
      <c r="AS18" s="343"/>
      <c r="AT18" s="290"/>
      <c r="AU18" s="316"/>
      <c r="AV18" s="304"/>
      <c r="AW18" s="303"/>
      <c r="AX18" s="303"/>
      <c r="AY18" s="323"/>
      <c r="AZ18" s="328" t="str">
        <f>IF(入力!AE5="","",入力!AE5)</f>
        <v>都賀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291" t="s">
        <v>42</v>
      </c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 t="s">
        <v>69</v>
      </c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 t="s">
        <v>70</v>
      </c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308"/>
    </row>
    <row r="20" spans="3:58" ht="15" customHeight="1">
      <c r="C20" s="293" t="s">
        <v>43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2" t="str">
        <f>IF(入力!J7="","",入力!J7)</f>
        <v>021060</v>
      </c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 t="str">
        <f>IF(入力!J9="","",入力!J9)</f>
        <v/>
      </c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 t="str">
        <f>IF(入力!J11="","",入力!J11)</f>
        <v>021061</v>
      </c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302"/>
    </row>
    <row r="21" spans="3:58" ht="15" customHeight="1">
      <c r="C21" s="293" t="s">
        <v>44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2" t="str">
        <f>IF(入力!M7="","",入力!M7)</f>
        <v/>
      </c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 t="str">
        <f>IF(入力!M9="","",入力!M9)</f>
        <v>0330445</v>
      </c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 t="str">
        <f>IF(入力!M11="","",入力!M11)</f>
        <v/>
      </c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302"/>
    </row>
    <row r="22" spans="3:58" ht="12" customHeight="1">
      <c r="C22" s="383" t="s">
        <v>71</v>
      </c>
      <c r="D22" s="384"/>
      <c r="E22" s="384"/>
      <c r="F22" s="384"/>
      <c r="G22" s="385"/>
      <c r="H22" s="386" t="str">
        <f>IF(入力!C7="","",入力!C7&amp;"　"&amp;入力!E7)</f>
        <v>ｸﾛｷ　ﾋﾛﾕｷ</v>
      </c>
      <c r="I22" s="294"/>
      <c r="J22" s="294"/>
      <c r="K22" s="294"/>
      <c r="L22" s="294"/>
      <c r="M22" s="294"/>
      <c r="N22" s="294"/>
      <c r="O22" s="294"/>
      <c r="P22" s="294"/>
      <c r="Q22" s="295"/>
      <c r="R22" s="289" t="s">
        <v>45</v>
      </c>
      <c r="S22" s="294"/>
      <c r="T22" s="296">
        <f>IF(入力!AT7="","",入力!AT7)</f>
        <v>55</v>
      </c>
      <c r="U22" s="297"/>
      <c r="V22" s="298"/>
      <c r="W22" s="289" t="s">
        <v>46</v>
      </c>
      <c r="X22" s="289"/>
      <c r="Y22" s="289"/>
      <c r="Z22" s="14" t="s">
        <v>72</v>
      </c>
      <c r="AA22" s="15"/>
      <c r="AB22" s="294" t="str">
        <f>IF(入力!R7="","",入力!R7)</f>
        <v>２６６</v>
      </c>
      <c r="AC22" s="294"/>
      <c r="AD22" s="294"/>
      <c r="AE22" s="294"/>
      <c r="AF22" s="16" t="s">
        <v>73</v>
      </c>
      <c r="AG22" s="294" t="str">
        <f>IF(入力!W7="","",入力!W7)</f>
        <v>０００５</v>
      </c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5"/>
      <c r="AU22" s="289" t="s">
        <v>47</v>
      </c>
      <c r="AV22" s="294"/>
      <c r="AW22" s="294"/>
      <c r="AX22" s="17" t="s">
        <v>74</v>
      </c>
      <c r="AY22" s="294" t="str">
        <f>IF(入力!AL7="","",入力!AL7)</f>
        <v>043</v>
      </c>
      <c r="AZ22" s="294"/>
      <c r="BA22" s="294"/>
      <c r="BB22" s="294"/>
      <c r="BC22" s="294"/>
      <c r="BD22" s="294"/>
      <c r="BE22" s="294"/>
      <c r="BF22" s="18" t="s">
        <v>75</v>
      </c>
    </row>
    <row r="23" spans="3:58" ht="19.5" customHeight="1">
      <c r="C23" s="377" t="s">
        <v>48</v>
      </c>
      <c r="D23" s="303"/>
      <c r="E23" s="303"/>
      <c r="F23" s="303"/>
      <c r="G23" s="323"/>
      <c r="H23" s="352" t="str">
        <f>IF(入力!C8="","",入力!C8&amp;"　"&amp;入力!E8)</f>
        <v>黒木　博之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03"/>
      <c r="S23" s="303"/>
      <c r="T23" s="299"/>
      <c r="U23" s="300"/>
      <c r="V23" s="301"/>
      <c r="W23" s="290"/>
      <c r="X23" s="290"/>
      <c r="Y23" s="290"/>
      <c r="Z23" s="336" t="str">
        <f>IF(入力!P8="","",入力!P8)</f>
        <v>千葉県千葉市緑区誉田町1-846-3</v>
      </c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387"/>
      <c r="AU23" s="303"/>
      <c r="AV23" s="303"/>
      <c r="AW23" s="303"/>
      <c r="AX23" s="304" t="str">
        <f>IF(入力!AK8="","",入力!AK8)</f>
        <v>２９２</v>
      </c>
      <c r="AY23" s="303"/>
      <c r="AZ23" s="303"/>
      <c r="BA23" s="303"/>
      <c r="BB23" s="19" t="s">
        <v>76</v>
      </c>
      <c r="BC23" s="303" t="str">
        <f>IF(入力!AP8="","",入力!AP8)</f>
        <v>２８０７</v>
      </c>
      <c r="BD23" s="303"/>
      <c r="BE23" s="303"/>
      <c r="BF23" s="305"/>
    </row>
    <row r="24" spans="3:58" ht="12" customHeight="1">
      <c r="C24" s="383" t="s">
        <v>77</v>
      </c>
      <c r="D24" s="384"/>
      <c r="E24" s="384"/>
      <c r="F24" s="384"/>
      <c r="G24" s="385"/>
      <c r="H24" s="386" t="str">
        <f>IF(入力!C9="","",入力!C9&amp;"　"&amp;入力!E9)</f>
        <v>ｻﾝﾉﾍ　ﾏｻﾕｷ</v>
      </c>
      <c r="I24" s="294"/>
      <c r="J24" s="294"/>
      <c r="K24" s="294"/>
      <c r="L24" s="294"/>
      <c r="M24" s="294"/>
      <c r="N24" s="294"/>
      <c r="O24" s="294"/>
      <c r="P24" s="294"/>
      <c r="Q24" s="295"/>
      <c r="R24" s="289" t="s">
        <v>45</v>
      </c>
      <c r="S24" s="294"/>
      <c r="T24" s="296">
        <f>IF(入力!AT9="","",入力!AT9)</f>
        <v>54</v>
      </c>
      <c r="U24" s="297"/>
      <c r="V24" s="298"/>
      <c r="W24" s="289" t="s">
        <v>46</v>
      </c>
      <c r="X24" s="289"/>
      <c r="Y24" s="289"/>
      <c r="Z24" s="14" t="s">
        <v>72</v>
      </c>
      <c r="AA24" s="15"/>
      <c r="AB24" s="294" t="str">
        <f>IF(入力!R9="","",入力!R9)</f>
        <v/>
      </c>
      <c r="AC24" s="294"/>
      <c r="AD24" s="294"/>
      <c r="AE24" s="294"/>
      <c r="AF24" s="16" t="s">
        <v>73</v>
      </c>
      <c r="AG24" s="294" t="str">
        <f>IF(入力!W9="","",入力!W9)</f>
        <v/>
      </c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5"/>
      <c r="AU24" s="289" t="s">
        <v>47</v>
      </c>
      <c r="AV24" s="294"/>
      <c r="AW24" s="294"/>
      <c r="AX24" s="17" t="s">
        <v>74</v>
      </c>
      <c r="AY24" s="294" t="str">
        <f>IF(入力!AL9="","",入力!AL9)</f>
        <v>0436</v>
      </c>
      <c r="AZ24" s="294"/>
      <c r="BA24" s="294"/>
      <c r="BB24" s="294"/>
      <c r="BC24" s="294"/>
      <c r="BD24" s="294"/>
      <c r="BE24" s="294"/>
      <c r="BF24" s="18" t="s">
        <v>75</v>
      </c>
    </row>
    <row r="25" spans="3:58" ht="19.5" customHeight="1">
      <c r="C25" s="377" t="s">
        <v>78</v>
      </c>
      <c r="D25" s="303"/>
      <c r="E25" s="303"/>
      <c r="F25" s="303"/>
      <c r="G25" s="323"/>
      <c r="H25" s="352" t="str">
        <f>IF(入力!C10="","",入力!C10&amp;"　"&amp;入力!E10)</f>
        <v>三戸　昌幸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03"/>
      <c r="S25" s="303"/>
      <c r="T25" s="299"/>
      <c r="U25" s="300"/>
      <c r="V25" s="301"/>
      <c r="W25" s="290"/>
      <c r="X25" s="290"/>
      <c r="Y25" s="290"/>
      <c r="Z25" s="336" t="str">
        <f>IF(入力!P10="","",入力!P10)</f>
        <v>市原市松ヶ島2-19-31</v>
      </c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87"/>
      <c r="AU25" s="303"/>
      <c r="AV25" s="303"/>
      <c r="AW25" s="303"/>
      <c r="AX25" s="304" t="str">
        <f>IF(入力!AK10="","",入力!AK10)</f>
        <v>25</v>
      </c>
      <c r="AY25" s="303"/>
      <c r="AZ25" s="303"/>
      <c r="BA25" s="303"/>
      <c r="BB25" s="19" t="s">
        <v>76</v>
      </c>
      <c r="BC25" s="303" t="str">
        <f>IF(入力!AP10="","",入力!AP10)</f>
        <v>5720</v>
      </c>
      <c r="BD25" s="303"/>
      <c r="BE25" s="303"/>
      <c r="BF25" s="305"/>
    </row>
    <row r="26" spans="3:58" ht="12" customHeight="1">
      <c r="C26" s="383" t="s">
        <v>71</v>
      </c>
      <c r="D26" s="384"/>
      <c r="E26" s="384"/>
      <c r="F26" s="384"/>
      <c r="G26" s="385"/>
      <c r="H26" s="386" t="str">
        <f>IF(入力!C11="","",入力!C11&amp;"　"&amp;入力!E11)</f>
        <v>ﾊﾔｼ　ﾄﾓｱｷ</v>
      </c>
      <c r="I26" s="294"/>
      <c r="J26" s="294"/>
      <c r="K26" s="294"/>
      <c r="L26" s="294"/>
      <c r="M26" s="294"/>
      <c r="N26" s="294"/>
      <c r="O26" s="294"/>
      <c r="P26" s="294"/>
      <c r="Q26" s="295"/>
      <c r="R26" s="289" t="s">
        <v>45</v>
      </c>
      <c r="S26" s="294"/>
      <c r="T26" s="296">
        <f>IF(入力!AT11="","",入力!AT11)</f>
        <v>31</v>
      </c>
      <c r="U26" s="297"/>
      <c r="V26" s="298"/>
      <c r="W26" s="289" t="s">
        <v>46</v>
      </c>
      <c r="X26" s="289"/>
      <c r="Y26" s="289"/>
      <c r="Z26" s="14" t="s">
        <v>72</v>
      </c>
      <c r="AA26" s="15"/>
      <c r="AB26" s="294" t="str">
        <f>IF(入力!R11="","",入力!R11)</f>
        <v/>
      </c>
      <c r="AC26" s="294"/>
      <c r="AD26" s="294"/>
      <c r="AE26" s="294"/>
      <c r="AF26" s="16" t="s">
        <v>73</v>
      </c>
      <c r="AG26" s="294" t="str">
        <f>IF(入力!W11="","",入力!W11)</f>
        <v/>
      </c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5"/>
      <c r="AU26" s="289" t="s">
        <v>47</v>
      </c>
      <c r="AV26" s="294"/>
      <c r="AW26" s="294"/>
      <c r="AX26" s="17" t="s">
        <v>74</v>
      </c>
      <c r="AY26" s="294" t="str">
        <f>IF(入力!AL11="","",入力!AL11)</f>
        <v>043</v>
      </c>
      <c r="AZ26" s="294"/>
      <c r="BA26" s="294"/>
      <c r="BB26" s="294"/>
      <c r="BC26" s="294"/>
      <c r="BD26" s="294"/>
      <c r="BE26" s="294"/>
      <c r="BF26" s="18" t="s">
        <v>75</v>
      </c>
    </row>
    <row r="27" spans="3:58" ht="19.5" customHeight="1">
      <c r="C27" s="377" t="s">
        <v>79</v>
      </c>
      <c r="D27" s="303"/>
      <c r="E27" s="303"/>
      <c r="F27" s="303"/>
      <c r="G27" s="323"/>
      <c r="H27" s="352" t="str">
        <f>IF(入力!C12="","",入力!C12&amp;"　"&amp;入力!E12)</f>
        <v>林　知明</v>
      </c>
      <c r="I27" s="353"/>
      <c r="J27" s="353"/>
      <c r="K27" s="353"/>
      <c r="L27" s="353"/>
      <c r="M27" s="353"/>
      <c r="N27" s="353"/>
      <c r="O27" s="353"/>
      <c r="P27" s="353"/>
      <c r="Q27" s="354"/>
      <c r="R27" s="303"/>
      <c r="S27" s="303"/>
      <c r="T27" s="299"/>
      <c r="U27" s="300"/>
      <c r="V27" s="301"/>
      <c r="W27" s="290"/>
      <c r="X27" s="290"/>
      <c r="Y27" s="290"/>
      <c r="Z27" s="336" t="str">
        <f>IF(入力!P12="","",入力!P12)</f>
        <v>千葉市若葉区若松町73-19</v>
      </c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87"/>
      <c r="AU27" s="303"/>
      <c r="AV27" s="303"/>
      <c r="AW27" s="303"/>
      <c r="AX27" s="304" t="str">
        <f>IF(入力!AK12="","",入力!AK12)</f>
        <v>232</v>
      </c>
      <c r="AY27" s="303"/>
      <c r="AZ27" s="303"/>
      <c r="BA27" s="303"/>
      <c r="BB27" s="19" t="s">
        <v>76</v>
      </c>
      <c r="BC27" s="303" t="str">
        <f>IF(入力!AP12="","",入力!AP12)</f>
        <v>9247</v>
      </c>
      <c r="BD27" s="303"/>
      <c r="BE27" s="303"/>
      <c r="BF27" s="305"/>
    </row>
    <row r="28" spans="3:58" ht="12" customHeight="1">
      <c r="C28" s="383" t="s">
        <v>71</v>
      </c>
      <c r="D28" s="384"/>
      <c r="E28" s="384"/>
      <c r="F28" s="384"/>
      <c r="G28" s="385"/>
      <c r="H28" s="386" t="str">
        <f>IF(入力!C15="","",入力!C15&amp;"　"&amp;入力!E15)</f>
        <v>ｸﾛｷ　ﾋﾛﾕｷ</v>
      </c>
      <c r="I28" s="294"/>
      <c r="J28" s="294"/>
      <c r="K28" s="294"/>
      <c r="L28" s="294"/>
      <c r="M28" s="294"/>
      <c r="N28" s="294"/>
      <c r="O28" s="294"/>
      <c r="P28" s="294"/>
      <c r="Q28" s="295"/>
      <c r="R28" s="289" t="s">
        <v>45</v>
      </c>
      <c r="S28" s="294"/>
      <c r="T28" s="296" t="str">
        <f>IF(入力!AT15="","",入力!AT15)</f>
        <v/>
      </c>
      <c r="U28" s="297"/>
      <c r="V28" s="298"/>
      <c r="W28" s="289" t="s">
        <v>46</v>
      </c>
      <c r="X28" s="289"/>
      <c r="Y28" s="289"/>
      <c r="Z28" s="14" t="s">
        <v>72</v>
      </c>
      <c r="AA28" s="15"/>
      <c r="AB28" s="294" t="str">
        <f>IF(入力!R15="","",入力!R15)</f>
        <v/>
      </c>
      <c r="AC28" s="294"/>
      <c r="AD28" s="294"/>
      <c r="AE28" s="294"/>
      <c r="AF28" s="16" t="s">
        <v>73</v>
      </c>
      <c r="AG28" s="294" t="str">
        <f>IF(入力!W15="","",入力!W15)</f>
        <v/>
      </c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5"/>
      <c r="AU28" s="289" t="s">
        <v>47</v>
      </c>
      <c r="AV28" s="294"/>
      <c r="AW28" s="294"/>
      <c r="AX28" s="17" t="s">
        <v>74</v>
      </c>
      <c r="AY28" s="294" t="str">
        <f>IF(入力!AL15="","",入力!AL15)</f>
        <v>043</v>
      </c>
      <c r="AZ28" s="294"/>
      <c r="BA28" s="294"/>
      <c r="BB28" s="294"/>
      <c r="BC28" s="294"/>
      <c r="BD28" s="294"/>
      <c r="BE28" s="294"/>
      <c r="BF28" s="18" t="s">
        <v>75</v>
      </c>
    </row>
    <row r="29" spans="3:58" ht="19.5" customHeight="1" thickBot="1">
      <c r="C29" s="380" t="s">
        <v>49</v>
      </c>
      <c r="D29" s="381"/>
      <c r="E29" s="381"/>
      <c r="F29" s="381"/>
      <c r="G29" s="382"/>
      <c r="H29" s="392" t="str">
        <f>IF(入力!C16="","",入力!C16&amp;"　"&amp;入力!E16)</f>
        <v>黒木　博之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81"/>
      <c r="S29" s="381"/>
      <c r="T29" s="389"/>
      <c r="U29" s="390"/>
      <c r="V29" s="391"/>
      <c r="W29" s="388"/>
      <c r="X29" s="388"/>
      <c r="Y29" s="388"/>
      <c r="Z29" s="405" t="str">
        <f>IF(入力!P16="","",入力!P16)</f>
        <v>千葉県千葉市緑区誉田町1-846-3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81"/>
      <c r="AV29" s="381"/>
      <c r="AW29" s="381"/>
      <c r="AX29" s="408" t="str">
        <f>IF(入力!AK16="","",入力!AK16)</f>
        <v>292</v>
      </c>
      <c r="AY29" s="381"/>
      <c r="AZ29" s="381"/>
      <c r="BA29" s="381"/>
      <c r="BB29" s="73" t="s">
        <v>76</v>
      </c>
      <c r="BC29" s="381" t="str">
        <f>IF(入力!AP16="","",入力!AP16)</f>
        <v>2807</v>
      </c>
      <c r="BD29" s="381"/>
      <c r="BE29" s="381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ｲｶﾞﾗｼ　ﾐﾁﾙ
五十嵐　みちる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 t="str">
        <f>IF(入力!G25="","",入力!G25)</f>
        <v>6年</v>
      </c>
      <c r="R34" s="398"/>
      <c r="S34" s="399"/>
      <c r="T34" s="416" t="str">
        <f>IF(入力!I25="","",入力!I25)</f>
        <v>八街市立二州小学校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515705302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154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ﾄｼﾅｶﾞ　ﾘﾙ
年永　莉瑠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 t="str">
        <f>IF(入力!G27="","",入力!G27)</f>
        <v>5年</v>
      </c>
      <c r="R36" s="398"/>
      <c r="S36" s="399"/>
      <c r="T36" s="416" t="str">
        <f>IF(入力!I27="","",入力!I27)</f>
        <v>千葉市立山王小学校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516230865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138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ｲﾜｽ　ﾆｺ
岩須　虹胡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 t="str">
        <f>IF(入力!G29="","",入力!G29)</f>
        <v>5年</v>
      </c>
      <c r="R38" s="398"/>
      <c r="S38" s="399"/>
      <c r="T38" s="416" t="str">
        <f>IF(入力!I29="","",入力!I29)</f>
        <v>千葉市立若松台小学校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516968748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137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ﾅﾒｷ　ﾏｲ
行木　苺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 t="str">
        <f>IF(入力!G31="","",入力!G31)</f>
        <v>5年</v>
      </c>
      <c r="R40" s="398"/>
      <c r="S40" s="399"/>
      <c r="T40" s="416" t="str">
        <f>IF(入力!I31="","",入力!I31)</f>
        <v>千葉市立千城台西小学校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516855418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145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ｻﾄｳ　ﾕﾅ
佐藤　優那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 t="str">
        <f>IF(入力!G33="","",入力!G33)</f>
        <v>5年</v>
      </c>
      <c r="R42" s="398"/>
      <c r="S42" s="399"/>
      <c r="T42" s="416" t="str">
        <f>IF(入力!I33="","",入力!I33)</f>
        <v>千葉市立都賀の台小学校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516887124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148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ﾅｲﾄｳ　ﾒｲ
内藤　芽衣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 t="str">
        <f>IF(入力!G35="","",入力!G35)</f>
        <v>5年</v>
      </c>
      <c r="R44" s="398"/>
      <c r="S44" s="399"/>
      <c r="T44" s="416" t="str">
        <f>IF(入力!I35="","",入力!I35)</f>
        <v>千葉市立都賀の台小学校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516888605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137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ﾌｼﾞﾜﾗ　ﾐｵ
藤原　美桜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 t="str">
        <f>IF(入力!G37="","",入力!G37)</f>
        <v>5年</v>
      </c>
      <c r="R46" s="398"/>
      <c r="S46" s="399"/>
      <c r="T46" s="416" t="str">
        <f>IF(入力!I37="","",入力!I37)</f>
        <v>四街道市立和良比小学校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516917139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135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ｼﾗｲ　ﾃｲﾉ
白井　綴祈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 t="str">
        <f>IF(入力!G39="","",入力!G39)</f>
        <v>5年</v>
      </c>
      <c r="R48" s="398"/>
      <c r="S48" s="399"/>
      <c r="T48" s="416" t="str">
        <f>IF(入力!I39="","",入力!I39)</f>
        <v>千葉市立都賀の台小学校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517010020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153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>ﾈｲ　ｺｺﾅ
根井　心愛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 t="str">
        <f>IF(入力!G41="","",入力!G41)</f>
        <v>5年</v>
      </c>
      <c r="R50" s="398"/>
      <c r="S50" s="399"/>
      <c r="T50" s="416" t="str">
        <f>IF(入力!I41="","",入力!I41)</f>
        <v>千葉市立山王小学校</v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>
        <f>IF(入力!M41="","",入力!M41)</f>
        <v>518877071</v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>
        <f>IF(入力!P41="","",入力!P41)</f>
        <v>141</v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/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 t="str">
        <f>IF(入力!G43="","",入力!G43)</f>
        <v/>
      </c>
      <c r="R52" s="398"/>
      <c r="S52" s="399"/>
      <c r="T52" s="416" t="str">
        <f>IF(入力!I43="","",入力!I43)</f>
        <v/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 t="str">
        <f>IF(入力!M43="","",入力!M43)</f>
        <v/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 t="str">
        <f>IF(入力!P43="","",入力!P43)</f>
        <v/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 t="str">
        <f>IF(入力!B45="","",入力!B45)</f>
        <v/>
      </c>
      <c r="D54" s="424"/>
      <c r="E54" s="425"/>
      <c r="F54" s="410" t="str">
        <f>IF(入力!C46="","",入力!C45&amp;"　"&amp;入力!E45&amp;"
"&amp;入力!C46&amp;"　"&amp;入力!E46)</f>
        <v/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 t="str">
        <f>IF(入力!G45="","",入力!G45)</f>
        <v/>
      </c>
      <c r="R54" s="398"/>
      <c r="S54" s="399"/>
      <c r="T54" s="416" t="str">
        <f>IF(入力!I45="","",入力!I45)</f>
        <v/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 t="str">
        <f>IF(入力!M45="","",入力!M45)</f>
        <v/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/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 t="str">
        <f>IF(入力!B47="","",入力!B47)</f>
        <v/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5" customHeight="1">
      <c r="A2" s="270" t="s">
        <v>0</v>
      </c>
      <c r="B2" s="270"/>
      <c r="C2" s="273" t="str">
        <f>IF(入力!C3="","",入力!C3)</f>
        <v>若松台エンゼル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431717938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黒木　博之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>
      <c r="A9" s="270" t="s">
        <v>19</v>
      </c>
      <c r="B9" s="270"/>
      <c r="C9" s="282" t="str">
        <f>IF(入力!C10="","",入力!C10&amp;"　"&amp;入力!E10)</f>
        <v>三戸　昌幸</v>
      </c>
      <c r="D9" s="283"/>
      <c r="E9" s="283"/>
      <c r="F9" s="283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>
      <c r="A11" s="270" t="s">
        <v>20</v>
      </c>
      <c r="B11" s="270"/>
      <c r="C11" s="282" t="str">
        <f>IF(入力!C12="","",入力!C12&amp;"　"&amp;入力!E12)</f>
        <v>林　知明</v>
      </c>
      <c r="D11" s="283"/>
      <c r="E11" s="283"/>
      <c r="F11" s="283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70"/>
      <c r="B14" s="270"/>
      <c r="C14" s="284"/>
      <c r="D14" s="285"/>
      <c r="E14" s="285"/>
      <c r="F14" s="285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70" t="s">
        <v>5</v>
      </c>
      <c r="B15" s="270"/>
      <c r="C15" s="282" t="str">
        <f>IF(入力!C16="","",入力!C16&amp;"　"&amp;入力!E16)</f>
        <v>黒木　博之</v>
      </c>
      <c r="D15" s="283"/>
      <c r="E15" s="283"/>
      <c r="F15" s="280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70"/>
      <c r="B16" s="270"/>
      <c r="C16" s="284"/>
      <c r="D16" s="285"/>
      <c r="E16" s="285"/>
      <c r="F16" s="281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5" customHeight="1">
      <c r="A17" s="270" t="s">
        <v>6</v>
      </c>
      <c r="B17" s="270"/>
      <c r="C17" s="273" t="str">
        <f>IF(入力!C17="","",入力!C17&amp;"　"&amp;入力!E17)</f>
        <v>千葉県千葉市緑区誉田町1-846-3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5" customHeight="1">
      <c r="A19" s="270" t="s">
        <v>7</v>
      </c>
      <c r="B19" s="270"/>
      <c r="C19" s="273" t="str">
        <f>IF(入力!C19="","",入力!C19&amp;"　"&amp;入力!E19)</f>
        <v>043-292-2807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5" customHeight="1">
      <c r="A21" s="270" t="s">
        <v>8</v>
      </c>
      <c r="B21" s="270"/>
      <c r="C21" s="273" t="str">
        <f>IF(入力!C21="","",入力!C21&amp;"－"&amp;入力!E21&amp;"－"&amp;入力!G21)</f>
        <v>090－7736－7655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五十嵐　みちる</v>
      </c>
      <c r="D25" s="283"/>
      <c r="E25" s="283"/>
      <c r="F25" s="283"/>
      <c r="G25" s="270" t="str">
        <f>IF(入力!G25="","",入力!G25)</f>
        <v>6年</v>
      </c>
      <c r="H25" s="270" t="str">
        <f>IF(入力!H25="","",入力!H25)</f>
        <v/>
      </c>
      <c r="I25" s="270" t="str">
        <f>IF(入力!I25="","",入力!I25)</f>
        <v>八街市立二州小学校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515705302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年永　莉瑠</v>
      </c>
      <c r="D27" s="283"/>
      <c r="E27" s="283"/>
      <c r="F27" s="283"/>
      <c r="G27" s="270" t="str">
        <f>IF(入力!G27="","",入力!G27)</f>
        <v>5年</v>
      </c>
      <c r="H27" s="270" t="str">
        <f>IF(入力!H27="","",入力!H27)</f>
        <v/>
      </c>
      <c r="I27" s="270" t="str">
        <f>IF(入力!I27="","",入力!I27)</f>
        <v>千葉市立山王小学校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516230865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岩須　虹胡</v>
      </c>
      <c r="D29" s="283"/>
      <c r="E29" s="283"/>
      <c r="F29" s="283"/>
      <c r="G29" s="270" t="str">
        <f>IF(入力!G29="","",入力!G29)</f>
        <v>5年</v>
      </c>
      <c r="H29" s="270" t="str">
        <f>IF(入力!H29="","",入力!H29)</f>
        <v/>
      </c>
      <c r="I29" s="270" t="str">
        <f>IF(入力!I29="","",入力!I29)</f>
        <v>千葉市立若松台小学校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516968748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行木　苺</v>
      </c>
      <c r="D31" s="283"/>
      <c r="E31" s="283"/>
      <c r="F31" s="283"/>
      <c r="G31" s="270" t="str">
        <f>IF(入力!G31="","",入力!G31)</f>
        <v>5年</v>
      </c>
      <c r="H31" s="270" t="str">
        <f>IF(入力!H31="","",入力!H31)</f>
        <v/>
      </c>
      <c r="I31" s="270" t="str">
        <f>IF(入力!I31="","",入力!I31)</f>
        <v>千葉市立千城台西小学校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516855418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佐藤　優那</v>
      </c>
      <c r="D33" s="283"/>
      <c r="E33" s="283"/>
      <c r="F33" s="283"/>
      <c r="G33" s="270" t="str">
        <f>IF(入力!G33="","",入力!G33)</f>
        <v>5年</v>
      </c>
      <c r="H33" s="270" t="str">
        <f>IF(入力!H33="","",入力!H33)</f>
        <v/>
      </c>
      <c r="I33" s="270" t="str">
        <f>IF(入力!I33="","",入力!I33)</f>
        <v>千葉市立都賀の台小学校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516887124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内藤　芽衣</v>
      </c>
      <c r="D35" s="283"/>
      <c r="E35" s="283"/>
      <c r="F35" s="283"/>
      <c r="G35" s="270" t="str">
        <f>IF(入力!G35="","",入力!G35)</f>
        <v>5年</v>
      </c>
      <c r="H35" s="270" t="str">
        <f>IF(入力!H35="","",入力!H35)</f>
        <v/>
      </c>
      <c r="I35" s="270" t="str">
        <f>IF(入力!I35="","",入力!I35)</f>
        <v>千葉市立都賀の台小学校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516888605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藤原　美桜</v>
      </c>
      <c r="D37" s="283"/>
      <c r="E37" s="283"/>
      <c r="F37" s="283"/>
      <c r="G37" s="270" t="str">
        <f>IF(入力!G37="","",入力!G37)</f>
        <v>5年</v>
      </c>
      <c r="H37" s="270" t="str">
        <f>IF(入力!H37="","",入力!H37)</f>
        <v/>
      </c>
      <c r="I37" s="270" t="str">
        <f>IF(入力!I37="","",入力!I37)</f>
        <v>四街道市立和良比小学校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516917139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白井　綴祈</v>
      </c>
      <c r="D39" s="283"/>
      <c r="E39" s="283"/>
      <c r="F39" s="283"/>
      <c r="G39" s="270" t="str">
        <f>IF(入力!G39="","",入力!G39)</f>
        <v>5年</v>
      </c>
      <c r="H39" s="270" t="str">
        <f>IF(入力!H39="","",入力!H39)</f>
        <v/>
      </c>
      <c r="I39" s="270" t="str">
        <f>IF(入力!I39="","",入力!I39)</f>
        <v>千葉市立都賀の台小学校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517010020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根井　心愛</v>
      </c>
      <c r="D41" s="283"/>
      <c r="E41" s="283"/>
      <c r="F41" s="283"/>
      <c r="G41" s="270" t="str">
        <f>IF(入力!G41="","",入力!G41)</f>
        <v>5年</v>
      </c>
      <c r="H41" s="270" t="str">
        <f>IF(入力!H41="","",入力!H41)</f>
        <v/>
      </c>
      <c r="I41" s="270" t="str">
        <f>IF(入力!I41="","",入力!I41)</f>
        <v>千葉市立山王小学校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518877071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5" customHeight="1">
      <c r="A2" s="270" t="s">
        <v>0</v>
      </c>
      <c r="B2" s="270"/>
      <c r="C2" s="273" t="str">
        <f>IF(入力!C3="","",入力!C3)</f>
        <v>若松台エンゼル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431717938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黒木　博之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>
      <c r="A9" s="270" t="s">
        <v>19</v>
      </c>
      <c r="B9" s="270"/>
      <c r="C9" s="282" t="str">
        <f>IF(入力!C10="","",入力!C10&amp;"　"&amp;入力!E10)</f>
        <v>三戸　昌幸</v>
      </c>
      <c r="D9" s="283"/>
      <c r="E9" s="283"/>
      <c r="F9" s="283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>
      <c r="A11" s="270" t="s">
        <v>20</v>
      </c>
      <c r="B11" s="270"/>
      <c r="C11" s="282" t="str">
        <f>IF(入力!C12="","",入力!C12&amp;"　"&amp;入力!E12)</f>
        <v>林　知明</v>
      </c>
      <c r="D11" s="283"/>
      <c r="E11" s="283"/>
      <c r="F11" s="283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70"/>
      <c r="B14" s="270"/>
      <c r="C14" s="284"/>
      <c r="D14" s="285"/>
      <c r="E14" s="285"/>
      <c r="F14" s="285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70" t="s">
        <v>5</v>
      </c>
      <c r="B15" s="270"/>
      <c r="C15" s="282" t="str">
        <f>IF(入力!C16="","",入力!C16&amp;"　"&amp;入力!E16)</f>
        <v>黒木　博之</v>
      </c>
      <c r="D15" s="283"/>
      <c r="E15" s="283"/>
      <c r="F15" s="280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70"/>
      <c r="B16" s="270"/>
      <c r="C16" s="284"/>
      <c r="D16" s="285"/>
      <c r="E16" s="285"/>
      <c r="F16" s="281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5" customHeight="1">
      <c r="A17" s="270" t="s">
        <v>6</v>
      </c>
      <c r="B17" s="270"/>
      <c r="C17" s="273" t="str">
        <f>IF(入力!C17="","",入力!C17&amp;"　"&amp;入力!E17)</f>
        <v>千葉県千葉市緑区誉田町1-846-3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5" customHeight="1">
      <c r="A19" s="270" t="s">
        <v>7</v>
      </c>
      <c r="B19" s="270"/>
      <c r="C19" s="273" t="str">
        <f>IF(入力!C19="","",入力!C19&amp;"　"&amp;入力!E19)</f>
        <v>043-292-2807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5" customHeight="1">
      <c r="A21" s="270" t="s">
        <v>8</v>
      </c>
      <c r="B21" s="270"/>
      <c r="C21" s="273" t="str">
        <f>IF(入力!C21="","",入力!C21&amp;"－"&amp;入力!E21&amp;"－"&amp;入力!G21)</f>
        <v>090－7736－7655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五十嵐　みちる</v>
      </c>
      <c r="D25" s="283"/>
      <c r="E25" s="283"/>
      <c r="F25" s="283"/>
      <c r="G25" s="270" t="str">
        <f>IF(入力!G25="","",入力!G25)</f>
        <v>6年</v>
      </c>
      <c r="H25" s="270" t="str">
        <f>IF(入力!H25="","",入力!H25)</f>
        <v/>
      </c>
      <c r="I25" s="270" t="str">
        <f>IF(入力!I25="","",入力!I25)</f>
        <v>八街市立二州小学校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515705302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年永　莉瑠</v>
      </c>
      <c r="D27" s="283"/>
      <c r="E27" s="283"/>
      <c r="F27" s="283"/>
      <c r="G27" s="270" t="str">
        <f>IF(入力!G27="","",入力!G27)</f>
        <v>5年</v>
      </c>
      <c r="H27" s="270" t="str">
        <f>IF(入力!H27="","",入力!H27)</f>
        <v/>
      </c>
      <c r="I27" s="270" t="str">
        <f>IF(入力!I27="","",入力!I27)</f>
        <v>千葉市立山王小学校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516230865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岩須　虹胡</v>
      </c>
      <c r="D29" s="283"/>
      <c r="E29" s="283"/>
      <c r="F29" s="283"/>
      <c r="G29" s="270" t="str">
        <f>IF(入力!G29="","",入力!G29)</f>
        <v>5年</v>
      </c>
      <c r="H29" s="270" t="str">
        <f>IF(入力!H29="","",入力!H29)</f>
        <v/>
      </c>
      <c r="I29" s="270" t="str">
        <f>IF(入力!I29="","",入力!I29)</f>
        <v>千葉市立若松台小学校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516968748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行木　苺</v>
      </c>
      <c r="D31" s="283"/>
      <c r="E31" s="283"/>
      <c r="F31" s="283"/>
      <c r="G31" s="270" t="str">
        <f>IF(入力!G31="","",入力!G31)</f>
        <v>5年</v>
      </c>
      <c r="H31" s="270" t="str">
        <f>IF(入力!H31="","",入力!H31)</f>
        <v/>
      </c>
      <c r="I31" s="270" t="str">
        <f>IF(入力!I31="","",入力!I31)</f>
        <v>千葉市立千城台西小学校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516855418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佐藤　優那</v>
      </c>
      <c r="D33" s="283"/>
      <c r="E33" s="283"/>
      <c r="F33" s="283"/>
      <c r="G33" s="270" t="str">
        <f>IF(入力!G33="","",入力!G33)</f>
        <v>5年</v>
      </c>
      <c r="H33" s="270" t="str">
        <f>IF(入力!H33="","",入力!H33)</f>
        <v/>
      </c>
      <c r="I33" s="270" t="str">
        <f>IF(入力!I33="","",入力!I33)</f>
        <v>千葉市立都賀の台小学校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516887124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内藤　芽衣</v>
      </c>
      <c r="D35" s="283"/>
      <c r="E35" s="283"/>
      <c r="F35" s="283"/>
      <c r="G35" s="270" t="str">
        <f>IF(入力!G35="","",入力!G35)</f>
        <v>5年</v>
      </c>
      <c r="H35" s="270" t="str">
        <f>IF(入力!H35="","",入力!H35)</f>
        <v/>
      </c>
      <c r="I35" s="270" t="str">
        <f>IF(入力!I35="","",入力!I35)</f>
        <v>千葉市立都賀の台小学校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516888605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藤原　美桜</v>
      </c>
      <c r="D37" s="283"/>
      <c r="E37" s="283"/>
      <c r="F37" s="283"/>
      <c r="G37" s="270" t="str">
        <f>IF(入力!G37="","",入力!G37)</f>
        <v>5年</v>
      </c>
      <c r="H37" s="270" t="str">
        <f>IF(入力!H37="","",入力!H37)</f>
        <v/>
      </c>
      <c r="I37" s="270" t="str">
        <f>IF(入力!I37="","",入力!I37)</f>
        <v>四街道市立和良比小学校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516917139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白井　綴祈</v>
      </c>
      <c r="D39" s="283"/>
      <c r="E39" s="283"/>
      <c r="F39" s="283"/>
      <c r="G39" s="270" t="str">
        <f>IF(入力!G39="","",入力!G39)</f>
        <v>5年</v>
      </c>
      <c r="H39" s="270" t="str">
        <f>IF(入力!H39="","",入力!H39)</f>
        <v/>
      </c>
      <c r="I39" s="270" t="str">
        <f>IF(入力!I39="","",入力!I39)</f>
        <v>千葉市立都賀の台小学校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517010020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根井　心愛</v>
      </c>
      <c r="D41" s="283"/>
      <c r="E41" s="283"/>
      <c r="F41" s="283"/>
      <c r="G41" s="270" t="str">
        <f>IF(入力!G41="","",入力!G41)</f>
        <v>5年</v>
      </c>
      <c r="H41" s="270" t="str">
        <f>IF(入力!H41="","",入力!H41)</f>
        <v/>
      </c>
      <c r="I41" s="270" t="str">
        <f>IF(入力!I41="","",入力!I41)</f>
        <v>千葉市立山王小学校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518877071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12</v>
      </c>
      <c r="J5" s="451" t="str">
        <f>IF(入力!A55="","",入力!A55)</f>
        <v xml:space="preserve">北東支部　若松台エンゼルです。
まだ、まだ未熟なチームです。県大会、出場出来た事に感謝し、頑張ります！
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２６６</v>
      </c>
      <c r="S16" s="33" t="str">
        <f>IF(入力!W7="","",入力!W7)</f>
        <v>０００５</v>
      </c>
      <c r="T16" s="33" t="str">
        <f>IF(入力!P8="","",入力!P8)</f>
        <v>千葉県千葉市緑区誉田町1-846-3</v>
      </c>
      <c r="U16" s="33" t="str">
        <f>IF(入力!AL7="","",入力!AL7)</f>
        <v>043</v>
      </c>
      <c r="V16" s="33" t="str">
        <f>IF(入力!AK8="","",入力!AK8)</f>
        <v>２９２</v>
      </c>
      <c r="W16" s="33" t="str">
        <f>IF(入力!AP8="","",入力!AP8)</f>
        <v>２８０７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市原市松ヶ島2-19-31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31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 t="str">
        <f>IF(入力!E21="","",入力!E21)</f>
        <v>7736</v>
      </c>
      <c r="P22" s="33" t="str">
        <f>IF(入力!G21="","",入力!G21)</f>
        <v>7655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千葉県千葉市緑区誉田町1-846-3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五十嵐</v>
      </c>
      <c r="D24" s="75" t="str">
        <f>VLOOKUP($B$51,$A$53:$F$352,4)</f>
        <v>みちる</v>
      </c>
      <c r="E24" s="75" t="str">
        <f>VLOOKUP($B$51,$A$53:$F$352,5)</f>
        <v>ｲｶﾞﾗｼ</v>
      </c>
      <c r="F24" s="75" t="str">
        <f>VLOOKUP($B$51,$A$53:$F$352,6)</f>
        <v>ﾐﾁﾙ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五十嵐</v>
      </c>
      <c r="D53" s="33" t="str">
        <f>IF(入力!E26="","",入力!E26)</f>
        <v>みちる</v>
      </c>
      <c r="E53" s="33" t="str">
        <f>IF(入力!C25="","",入力!C25)</f>
        <v>ｲｶﾞﾗｼ</v>
      </c>
      <c r="F53" s="33" t="str">
        <f>IF(入力!E25="","",入力!E25)</f>
        <v>ﾐﾁﾙ</v>
      </c>
      <c r="G53" s="33">
        <f>IF(入力!M25="","",入力!M25)</f>
        <v>515705302</v>
      </c>
      <c r="H53" s="33" t="str">
        <f>IF(入力!I25="","",入力!I25)</f>
        <v>八街市立二州小学校</v>
      </c>
      <c r="I53" s="33" t="str">
        <f>IF(入力!G25="","",入力!G25)</f>
        <v>6年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年永</v>
      </c>
      <c r="D54" s="33" t="str">
        <f>IF(入力!E28="","",入力!E28)</f>
        <v>莉瑠</v>
      </c>
      <c r="E54" s="33" t="str">
        <f>IF(入力!C27="","",入力!C27)</f>
        <v>ﾄｼﾅｶﾞ</v>
      </c>
      <c r="F54" s="33" t="str">
        <f>IF(入力!E27="","",入力!E27)</f>
        <v>ﾘﾙ</v>
      </c>
      <c r="G54" s="33">
        <f>IF(入力!M27="","",入力!M27)</f>
        <v>516230865</v>
      </c>
      <c r="H54" s="33" t="str">
        <f>IF(入力!I27="","",入力!I27)</f>
        <v>千葉市立山王小学校</v>
      </c>
      <c r="I54" s="33" t="str">
        <f>IF(入力!G27="","",入力!G27)</f>
        <v>5年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岩須</v>
      </c>
      <c r="D55" s="33" t="str">
        <f>IF(入力!E30="","",入力!E30)</f>
        <v>虹胡</v>
      </c>
      <c r="E55" s="33" t="str">
        <f>IF(入力!C29="","",入力!C29)</f>
        <v>ｲﾜｽ</v>
      </c>
      <c r="F55" s="33" t="str">
        <f>IF(入力!E29="","",入力!E29)</f>
        <v>ﾆｺ</v>
      </c>
      <c r="G55" s="33">
        <f>IF(入力!M29="","",入力!M29)</f>
        <v>516968748</v>
      </c>
      <c r="H55" s="33" t="str">
        <f>IF(入力!I29="","",入力!I29)</f>
        <v>千葉市立若松台小学校</v>
      </c>
      <c r="I55" s="33" t="str">
        <f>IF(入力!G29="","",入力!G29)</f>
        <v>5年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行木</v>
      </c>
      <c r="D56" s="33" t="str">
        <f>IF(入力!E32="","",入力!E32)</f>
        <v>苺</v>
      </c>
      <c r="E56" s="33" t="str">
        <f>IF(入力!C31="","",入力!C31)</f>
        <v>ﾅﾒｷ</v>
      </c>
      <c r="F56" s="33" t="str">
        <f>IF(入力!E31="","",入力!E31)</f>
        <v>ﾏｲ</v>
      </c>
      <c r="G56" s="33">
        <f>IF(入力!M31="","",入力!M31)</f>
        <v>516855418</v>
      </c>
      <c r="H56" s="33" t="str">
        <f>IF(入力!I31="","",入力!I31)</f>
        <v>千葉市立千城台西小学校</v>
      </c>
      <c r="I56" s="33" t="str">
        <f>IF(入力!G31="","",入力!G31)</f>
        <v>5年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優那</v>
      </c>
      <c r="E57" s="33" t="str">
        <f>IF(入力!C33="","",入力!C33)</f>
        <v>ｻﾄｳ</v>
      </c>
      <c r="F57" s="33" t="str">
        <f>IF(入力!E33="","",入力!E33)</f>
        <v>ﾕﾅ</v>
      </c>
      <c r="G57" s="33">
        <f>IF(入力!M33="","",入力!M33)</f>
        <v>516887124</v>
      </c>
      <c r="H57" s="33" t="str">
        <f>IF(入力!I33="","",入力!I33)</f>
        <v>千葉市立都賀の台小学校</v>
      </c>
      <c r="I57" s="33" t="str">
        <f>IF(入力!G33="","",入力!G33)</f>
        <v>5年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内藤</v>
      </c>
      <c r="D58" s="33" t="str">
        <f>IF(入力!E36="","",入力!E36)</f>
        <v>芽衣</v>
      </c>
      <c r="E58" s="33" t="str">
        <f>IF(入力!C35="","",入力!C35)</f>
        <v>ﾅｲﾄｳ</v>
      </c>
      <c r="F58" s="33" t="str">
        <f>IF(入力!E35="","",入力!E35)</f>
        <v>ﾒｲ</v>
      </c>
      <c r="G58" s="33">
        <f>IF(入力!M35="","",入力!M35)</f>
        <v>516888605</v>
      </c>
      <c r="H58" s="33" t="str">
        <f>IF(入力!I35="","",入力!I35)</f>
        <v>千葉市立都賀の台小学校</v>
      </c>
      <c r="I58" s="33" t="str">
        <f>IF(入力!G35="","",入力!G35)</f>
        <v>5年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藤原</v>
      </c>
      <c r="D59" s="33" t="str">
        <f>IF(入力!E38="","",入力!E38)</f>
        <v>美桜</v>
      </c>
      <c r="E59" s="33" t="str">
        <f>IF(入力!C37="","",入力!C37)</f>
        <v>ﾌｼﾞﾜﾗ</v>
      </c>
      <c r="F59" s="33" t="str">
        <f>IF(入力!E37="","",入力!E37)</f>
        <v>ﾐｵ</v>
      </c>
      <c r="G59" s="33">
        <f>IF(入力!M37="","",入力!M37)</f>
        <v>516917139</v>
      </c>
      <c r="H59" s="33" t="str">
        <f>IF(入力!I37="","",入力!I37)</f>
        <v>四街道市立和良比小学校</v>
      </c>
      <c r="I59" s="33" t="str">
        <f>IF(入力!G37="","",入力!G37)</f>
        <v>5年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白井</v>
      </c>
      <c r="D60" s="33" t="str">
        <f>IF(入力!E40="","",入力!E40)</f>
        <v>綴祈</v>
      </c>
      <c r="E60" s="33" t="str">
        <f>IF(入力!C39="","",入力!C39)</f>
        <v>ｼﾗｲ</v>
      </c>
      <c r="F60" s="33" t="str">
        <f>IF(入力!E39="","",入力!E39)</f>
        <v>ﾃｲﾉ</v>
      </c>
      <c r="G60" s="33">
        <f>IF(入力!M39="","",入力!M39)</f>
        <v>517010020</v>
      </c>
      <c r="H60" s="33" t="str">
        <f>IF(入力!I39="","",入力!I39)</f>
        <v>千葉市立都賀の台小学校</v>
      </c>
      <c r="I60" s="33" t="str">
        <f>IF(入力!G39="","",入力!G39)</f>
        <v>5年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根井</v>
      </c>
      <c r="D61" s="33" t="str">
        <f>IF(入力!E42="","",入力!E42)</f>
        <v>心愛</v>
      </c>
      <c r="E61" s="33" t="str">
        <f>IF(入力!C41="","",入力!C41)</f>
        <v>ﾈｲ</v>
      </c>
      <c r="F61" s="33" t="str">
        <f>IF(入力!E41="","",入力!E41)</f>
        <v>ｺｺﾅ</v>
      </c>
      <c r="G61" s="33">
        <f>IF(入力!M41="","",入力!M41)</f>
        <v>518877071</v>
      </c>
      <c r="H61" s="33" t="str">
        <f>IF(入力!I41="","",入力!I41)</f>
        <v>千葉市立山王小学校</v>
      </c>
      <c r="I61" s="33" t="str">
        <f>IF(入力!G41="","",入力!G41)</f>
        <v>5年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2019-05-19T02:01:46Z</dcterms:modified>
</cp:coreProperties>
</file>