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<sst xmlns="http://schemas.openxmlformats.org/spreadsheetml/2006/main" count="437" uniqueCount="285">
  <si>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</si>
  <si>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</si>
  <si>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</si>
  <si>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</si>
  <si>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</si>
  <si>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</si>
  <si>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</si>
  <si>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</si>
  <si>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</si>
  <si>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</si>
  <si>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</si>
  <si>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</si>
  <si>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</si>
  <si>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</si>
  <si>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</si>
  <si>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</si>
  <si>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</si>
  <si>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</si>
  <si>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</si>
  <si>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</si>
  <si>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</si>
  <si>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</si>
  <si>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</si>
  <si>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</si>
  <si>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</si>
  <si>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</si>
  <si>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</si>
  <si>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</si>
  <si>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</si>
  <si>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</si>
  <si>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</si>
  <si>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</si>
  <si>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</si>
  <si>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</si>
  <si>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</si>
  <si>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</si>
  <si>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</si>
  <si>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</si>
  <si>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</si>
  <si>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</si>
  <si>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</si>
  <si>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</si>
  <si>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</si>
  <si>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</si>
  <si>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</si>
  <si>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</si>
  <si>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</si>
  <si>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</si>
  <si>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</si>
  <si>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</si>
  <si>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</si>
  <si>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</si>
  <si>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</si>
  <si>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</si>
  <si>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</si>
  <si>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</si>
  <si>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</si>
  <si>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</si>
  <si>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</si>
  <si>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</si>
  <si>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</si>
  <si>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</si>
  <si>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</si>
  <si>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</si>
  <si>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</si>
  <si>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</si>
  <si>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</si>
  <si>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</si>
  <si>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</si>
  <si>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</si>
  <si>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</si>
  <si>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</si>
  <si>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</si>
  <si>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</si>
  <si>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</si>
  <si>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</si>
  <si>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</si>
  <si>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</si>
  <si>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</si>
  <si>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</si>
  <si>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</si>
  <si>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</si>
  <si>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</si>
  <si>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</si>
  <si>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</si>
  <si>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</si>
  <si>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</si>
  <si>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</si>
  <si>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</si>
  <si>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</si>
  <si>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</si>
  <si>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</si>
  <si>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</si>
  <si>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</si>
  <si>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</si>
  <si>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</si>
  <si>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</si>
  <si>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</si>
  <si>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</si>
  <si>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</si>
  <si>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</si>
  <si>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</si>
  <si>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</si>
  <si>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</si>
  <si>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</si>
  <si>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</si>
  <si>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</si>
  <si>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</si>
  <si>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</si>
  <si>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</si>
  <si>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</si>
  <si>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</si>
  <si>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</si>
  <si>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</si>
  <si>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</si>
  <si>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</si>
  <si>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</si>
  <si>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</si>
  <si>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</si>
  <si>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</si>
  <si>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</si>
  <si>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</si>
  <si>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</si>
  <si>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</si>
  <si>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</si>
  <si>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</si>
  <si>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</si>
  <si>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</si>
  <si>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</si>
  <si>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</si>
  <si>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</si>
  <si>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</si>
  <si>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</si>
  <si>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</si>
  <si>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</si>
  <si>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</si>
  <si>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</si>
  <si>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</si>
  <si>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</si>
  <si>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</si>
  <si>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</si>
  <si>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</si>
  <si>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</si>
  <si>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</si>
  <si>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</si>
  <si>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</si>
  <si>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</si>
  <si>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</si>
  <si>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</si>
  <si>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</si>
  <si>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</si>
  <si>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</si>
  <si>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</si>
  <si>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</si>
  <si>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</si>
  <si>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</si>
  <si>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</si>
  <si>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</si>
  <si>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</si>
  <si>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</si>
  <si>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</si>
  <si>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</si>
  <si>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</si>
  <si>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</si>
  <si>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</si>
  <si>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</si>
  <si>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</si>
  <si>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</si>
  <si>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</si>
  <si>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</si>
  <si>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</si>
  <si>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</si>
  <si>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</si>
  <si>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</si>
  <si>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</si>
  <si>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</si>
  <si>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</si>
  <si>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</si>
  <si>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</si>
  <si>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</si>
  <si>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</si>
  <si>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</si>
  <si>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</si>
  <si>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</si>
  <si>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</si>
  <si>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</si>
  <si>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</si>
  <si>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</si>
  <si>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</si>
  <si>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</si>
  <si>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</si>
  <si>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</si>
  <si>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</si>
  <si>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</si>
  <si>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</si>
  <si>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</si>
  <si>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</si>
  <si>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</si>
  <si>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</si>
  <si>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</si>
  <si>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下総ドルフィンズ</t>
    <rPh sb="0" eb="2">
      <t>シモフサ</t>
    </rPh>
    <phoneticPr fontId="2"/>
  </si>
  <si>
    <t>ｼﾓﾌｻﾄﾞﾙﾌｨﾝｽﾞ</t>
    <phoneticPr fontId="2"/>
  </si>
  <si>
    <t>成田市</t>
    <rPh sb="0" eb="3">
      <t>ナリタシ</t>
    </rPh>
    <phoneticPr fontId="2"/>
  </si>
  <si>
    <t>成田</t>
    <rPh sb="0" eb="2">
      <t>ナリタ</t>
    </rPh>
    <phoneticPr fontId="2"/>
  </si>
  <si>
    <t>滑河</t>
    <rPh sb="0" eb="2">
      <t>ナメガワ</t>
    </rPh>
    <phoneticPr fontId="2"/>
  </si>
  <si>
    <t>田谷</t>
    <rPh sb="0" eb="2">
      <t>タヤ</t>
    </rPh>
    <phoneticPr fontId="2"/>
  </si>
  <si>
    <t>飯島</t>
    <rPh sb="0" eb="2">
      <t>イイシマ</t>
    </rPh>
    <phoneticPr fontId="2"/>
  </si>
  <si>
    <t>渡辺</t>
    <rPh sb="0" eb="2">
      <t>ワタナベ</t>
    </rPh>
    <phoneticPr fontId="2"/>
  </si>
  <si>
    <t>伸治</t>
    <rPh sb="0" eb="2">
      <t>シンジ</t>
    </rPh>
    <phoneticPr fontId="2"/>
  </si>
  <si>
    <t>幸子</t>
    <rPh sb="0" eb="2">
      <t>サチコ</t>
    </rPh>
    <phoneticPr fontId="2"/>
  </si>
  <si>
    <t>まり子</t>
    <rPh sb="2" eb="3">
      <t>コ</t>
    </rPh>
    <phoneticPr fontId="2"/>
  </si>
  <si>
    <t>287</t>
    <phoneticPr fontId="2"/>
  </si>
  <si>
    <t>289</t>
    <phoneticPr fontId="2"/>
  </si>
  <si>
    <t>0003</t>
    <phoneticPr fontId="2"/>
  </si>
  <si>
    <t>0113</t>
    <phoneticPr fontId="2"/>
  </si>
  <si>
    <t>0124</t>
    <phoneticPr fontId="2"/>
  </si>
  <si>
    <t>香取市佐原イ2793-1</t>
    <rPh sb="0" eb="2">
      <t>カトリ</t>
    </rPh>
    <rPh sb="2" eb="3">
      <t>シ</t>
    </rPh>
    <rPh sb="3" eb="5">
      <t>サワラ</t>
    </rPh>
    <phoneticPr fontId="2"/>
  </si>
  <si>
    <t>成田市倉水101</t>
    <rPh sb="0" eb="3">
      <t>ナリタシ</t>
    </rPh>
    <rPh sb="3" eb="4">
      <t>クラ</t>
    </rPh>
    <rPh sb="4" eb="5">
      <t>ミズ</t>
    </rPh>
    <phoneticPr fontId="2"/>
  </si>
  <si>
    <t>成田市西大須賀1854</t>
    <rPh sb="0" eb="3">
      <t>ナリタシ</t>
    </rPh>
    <rPh sb="3" eb="4">
      <t>ニシ</t>
    </rPh>
    <rPh sb="4" eb="7">
      <t>オオスカ</t>
    </rPh>
    <phoneticPr fontId="2"/>
  </si>
  <si>
    <t>0478</t>
    <phoneticPr fontId="2"/>
  </si>
  <si>
    <t>52</t>
    <phoneticPr fontId="2"/>
  </si>
  <si>
    <t>5232</t>
    <phoneticPr fontId="2"/>
  </si>
  <si>
    <t>0476</t>
    <phoneticPr fontId="2"/>
  </si>
  <si>
    <t>96</t>
    <phoneticPr fontId="2"/>
  </si>
  <si>
    <t>1385</t>
    <phoneticPr fontId="2"/>
  </si>
  <si>
    <t>2650</t>
    <phoneticPr fontId="2"/>
  </si>
  <si>
    <t>細川</t>
    <rPh sb="0" eb="2">
      <t>ホソカワ</t>
    </rPh>
    <phoneticPr fontId="2"/>
  </si>
  <si>
    <t>植村</t>
    <rPh sb="0" eb="2">
      <t>ウエムラ</t>
    </rPh>
    <phoneticPr fontId="2"/>
  </si>
  <si>
    <t>岩立</t>
    <rPh sb="0" eb="2">
      <t>イワダテ</t>
    </rPh>
    <phoneticPr fontId="2"/>
  </si>
  <si>
    <t>青野</t>
    <rPh sb="0" eb="2">
      <t>アオノ</t>
    </rPh>
    <phoneticPr fontId="2"/>
  </si>
  <si>
    <t>黒木</t>
    <rPh sb="0" eb="2">
      <t>クロキ</t>
    </rPh>
    <phoneticPr fontId="2"/>
  </si>
  <si>
    <t>座間味</t>
    <rPh sb="0" eb="3">
      <t>ザマミ</t>
    </rPh>
    <phoneticPr fontId="2"/>
  </si>
  <si>
    <t>堀井</t>
    <rPh sb="0" eb="2">
      <t>ホリイ</t>
    </rPh>
    <phoneticPr fontId="2"/>
  </si>
  <si>
    <t>椿</t>
    <rPh sb="0" eb="1">
      <t>ツバキ</t>
    </rPh>
    <phoneticPr fontId="2"/>
  </si>
  <si>
    <t>飯田</t>
    <rPh sb="0" eb="2">
      <t>イイダ</t>
    </rPh>
    <phoneticPr fontId="2"/>
  </si>
  <si>
    <t>琴羽</t>
    <rPh sb="0" eb="1">
      <t>コト</t>
    </rPh>
    <rPh sb="1" eb="2">
      <t>ハ</t>
    </rPh>
    <phoneticPr fontId="2"/>
  </si>
  <si>
    <t>優菜</t>
    <rPh sb="0" eb="2">
      <t>ユウナ</t>
    </rPh>
    <phoneticPr fontId="2"/>
  </si>
  <si>
    <t>莉奈</t>
    <rPh sb="0" eb="2">
      <t>リナ</t>
    </rPh>
    <phoneticPr fontId="2"/>
  </si>
  <si>
    <t>芽唯</t>
    <rPh sb="0" eb="1">
      <t>メ</t>
    </rPh>
    <rPh sb="1" eb="2">
      <t>ユイ</t>
    </rPh>
    <phoneticPr fontId="2"/>
  </si>
  <si>
    <t>ひかり</t>
    <phoneticPr fontId="2"/>
  </si>
  <si>
    <t>里緒</t>
    <rPh sb="0" eb="1">
      <t>リ</t>
    </rPh>
    <rPh sb="1" eb="2">
      <t>オ</t>
    </rPh>
    <phoneticPr fontId="2"/>
  </si>
  <si>
    <t>杏音</t>
    <rPh sb="0" eb="1">
      <t>アン</t>
    </rPh>
    <rPh sb="1" eb="2">
      <t>オト</t>
    </rPh>
    <phoneticPr fontId="2"/>
  </si>
  <si>
    <t>恋奈</t>
    <rPh sb="0" eb="1">
      <t>コイ</t>
    </rPh>
    <rPh sb="1" eb="2">
      <t>ナ</t>
    </rPh>
    <phoneticPr fontId="2"/>
  </si>
  <si>
    <t>りこ</t>
    <phoneticPr fontId="2"/>
  </si>
  <si>
    <t>妃莉</t>
    <rPh sb="0" eb="1">
      <t>ヒ</t>
    </rPh>
    <rPh sb="1" eb="2">
      <t>リ</t>
    </rPh>
    <phoneticPr fontId="2"/>
  </si>
  <si>
    <t>由奈</t>
    <rPh sb="0" eb="1">
      <t>ユ</t>
    </rPh>
    <rPh sb="1" eb="2">
      <t>ナ</t>
    </rPh>
    <phoneticPr fontId="2"/>
  </si>
  <si>
    <t>成田市立久住小学校</t>
    <rPh sb="0" eb="4">
      <t>ナリタシリツ</t>
    </rPh>
    <rPh sb="4" eb="6">
      <t>クズミ</t>
    </rPh>
    <rPh sb="6" eb="9">
      <t>ショウガッコウ</t>
    </rPh>
    <phoneticPr fontId="2"/>
  </si>
  <si>
    <t>成田市立下総みどり学園</t>
    <rPh sb="0" eb="4">
      <t>ナリタシリツ</t>
    </rPh>
    <rPh sb="4" eb="6">
      <t>シモフサ</t>
    </rPh>
    <rPh sb="9" eb="11">
      <t>ガクエン</t>
    </rPh>
    <phoneticPr fontId="2"/>
  </si>
  <si>
    <t>ﾀﾔ</t>
    <phoneticPr fontId="2"/>
  </si>
  <si>
    <t>ｼﾝｼﾞ</t>
    <phoneticPr fontId="2"/>
  </si>
  <si>
    <t>ｲｲｼﾞﾏ</t>
    <phoneticPr fontId="2"/>
  </si>
  <si>
    <t>ｻﾁｺ</t>
    <phoneticPr fontId="2"/>
  </si>
  <si>
    <t>ﾏﾘｺ</t>
    <phoneticPr fontId="2"/>
  </si>
  <si>
    <t>ﾜﾀﾅﾍﾞ</t>
    <phoneticPr fontId="2"/>
  </si>
  <si>
    <t>ﾎｿｶﾜ</t>
    <phoneticPr fontId="2"/>
  </si>
  <si>
    <t>ｳｴﾑﾗ</t>
    <phoneticPr fontId="2"/>
  </si>
  <si>
    <t>ｲﾜﾀﾃ</t>
    <phoneticPr fontId="2"/>
  </si>
  <si>
    <t>ｱｵﾉ</t>
    <phoneticPr fontId="2"/>
  </si>
  <si>
    <t>ｸﾛｷ</t>
    <phoneticPr fontId="2"/>
  </si>
  <si>
    <t>ｻﾞﾏﾐ</t>
    <phoneticPr fontId="2"/>
  </si>
  <si>
    <t>ﾎﾘｲ</t>
    <phoneticPr fontId="2"/>
  </si>
  <si>
    <t>ｺﾄﾊ</t>
    <phoneticPr fontId="2"/>
  </si>
  <si>
    <t>ﾕｳﾅ</t>
    <phoneticPr fontId="2"/>
  </si>
  <si>
    <t>ﾘﾅ</t>
    <phoneticPr fontId="2"/>
  </si>
  <si>
    <t>ﾒｲ</t>
    <phoneticPr fontId="2"/>
  </si>
  <si>
    <t>ﾋｶﾘ</t>
    <phoneticPr fontId="2"/>
  </si>
  <si>
    <t>ﾘｵ</t>
    <phoneticPr fontId="2"/>
  </si>
  <si>
    <t>ｱﾉﾝ</t>
    <phoneticPr fontId="2"/>
  </si>
  <si>
    <t>椿</t>
    <rPh sb="0" eb="1">
      <t>ツバキ</t>
    </rPh>
    <phoneticPr fontId="2"/>
  </si>
  <si>
    <t>遥</t>
    <rPh sb="0" eb="1">
      <t>ハルカ</t>
    </rPh>
    <phoneticPr fontId="2"/>
  </si>
  <si>
    <t>平野</t>
    <rPh sb="0" eb="2">
      <t>ヒラノ</t>
    </rPh>
    <phoneticPr fontId="2"/>
  </si>
  <si>
    <t>佑衣</t>
    <rPh sb="0" eb="1">
      <t>ユウ</t>
    </rPh>
    <rPh sb="1" eb="2">
      <t>イ</t>
    </rPh>
    <phoneticPr fontId="2"/>
  </si>
  <si>
    <t>ﾋﾗﾉ</t>
    <phoneticPr fontId="2"/>
  </si>
  <si>
    <t>ﾕｲ</t>
    <phoneticPr fontId="2"/>
  </si>
  <si>
    <t>ﾚﾅ</t>
    <phoneticPr fontId="2"/>
  </si>
  <si>
    <t>ﾂﾊﾞｷ</t>
    <phoneticPr fontId="2"/>
  </si>
  <si>
    <t>ｸﾛｷ</t>
    <phoneticPr fontId="2"/>
  </si>
  <si>
    <t>ﾘｺ</t>
    <phoneticPr fontId="2"/>
  </si>
  <si>
    <t>ﾋﾏﾘ</t>
    <phoneticPr fontId="2"/>
  </si>
  <si>
    <t>ｱｵﾉ</t>
    <phoneticPr fontId="2"/>
  </si>
  <si>
    <t>ｲｲﾀﾞ</t>
    <phoneticPr fontId="2"/>
  </si>
  <si>
    <t>ﾊﾙｶ</t>
    <phoneticPr fontId="2"/>
  </si>
  <si>
    <t>ﾂﾊﾞｷ</t>
    <phoneticPr fontId="2"/>
  </si>
  <si>
    <t>②</t>
    <phoneticPr fontId="2"/>
  </si>
  <si>
    <t>全員で気持ちをひとつにし、一球、ワンプレイに心を込め初戦突破をめざして闘います。</t>
    <rPh sb="0" eb="2">
      <t>ゼンイン</t>
    </rPh>
    <rPh sb="3" eb="5">
      <t>キモ</t>
    </rPh>
    <rPh sb="13" eb="15">
      <t>イッキュウ</t>
    </rPh>
    <rPh sb="22" eb="23">
      <t>ココロ</t>
    </rPh>
    <rPh sb="24" eb="25">
      <t>コ</t>
    </rPh>
    <rPh sb="26" eb="28">
      <t>ショセン</t>
    </rPh>
    <rPh sb="28" eb="30">
      <t>トッパ</t>
    </rPh>
    <rPh sb="35" eb="36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</si>
</sst>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63" xfId="0" applyFont="1" applyFill="1" applyBorder="1" applyAlignment="1" applyProtection="1">
      <alignment horizontal="center" vertical="center"/>
      <protection locked="0"/>
    </xf>
    <xf numFmtId="0" fontId="6" fillId="7" borderId="61" xfId="0" applyFont="1" applyFill="1" applyBorder="1" applyAlignment="1" applyProtection="1">
      <alignment horizontal="center" vertical="center"/>
      <protection locked="0"/>
    </xf>
    <xf numFmtId="0" fontId="6" fillId="7" borderId="6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67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4" zoomScaleNormal="100" workbookViewId="0">
      <selection activeCell="AN31" sqref="AN3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8" t="s">
        <v>189</v>
      </c>
      <c r="B2" s="149"/>
      <c r="C2" s="150" t="s">
        <v>201</v>
      </c>
      <c r="D2" s="151"/>
      <c r="E2" s="151"/>
      <c r="F2" s="151"/>
      <c r="G2" s="151"/>
      <c r="H2" s="151"/>
      <c r="I2" s="152"/>
      <c r="J2" s="122" t="s">
        <v>187</v>
      </c>
      <c r="K2" s="250"/>
      <c r="L2" s="250"/>
      <c r="M2" s="250"/>
      <c r="N2" s="250"/>
      <c r="O2" s="251"/>
      <c r="P2" s="122" t="s">
        <v>165</v>
      </c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6" t="s">
        <v>169</v>
      </c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2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3" t="s">
        <v>190</v>
      </c>
      <c r="B3" s="154"/>
      <c r="C3" s="155" t="s">
        <v>200</v>
      </c>
      <c r="D3" s="156"/>
      <c r="E3" s="156"/>
      <c r="F3" s="156"/>
      <c r="G3" s="156"/>
      <c r="H3" s="156"/>
      <c r="I3" s="157"/>
      <c r="J3" s="247" t="s">
        <v>159</v>
      </c>
      <c r="K3" s="248"/>
      <c r="L3" s="248"/>
      <c r="M3" s="248"/>
      <c r="N3" s="248"/>
      <c r="O3" s="249"/>
      <c r="P3" s="124" t="s">
        <v>202</v>
      </c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84" t="s">
        <v>181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430534511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8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8">
        <v>22010</v>
      </c>
      <c r="K5" s="228"/>
      <c r="L5" s="228"/>
      <c r="M5" s="228"/>
      <c r="N5" s="228"/>
      <c r="O5" s="228"/>
      <c r="P5" s="200" t="s">
        <v>203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204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4"/>
      <c r="C6" s="177" t="s">
        <v>175</v>
      </c>
      <c r="D6" s="178"/>
      <c r="E6" s="179" t="s">
        <v>176</v>
      </c>
      <c r="F6" s="180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81" t="s">
        <v>163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3" t="s">
        <v>164</v>
      </c>
      <c r="AL6" s="183"/>
      <c r="AM6" s="183"/>
      <c r="AN6" s="183"/>
      <c r="AO6" s="183"/>
      <c r="AP6" s="183"/>
      <c r="AQ6" s="183"/>
      <c r="AR6" s="183"/>
      <c r="AS6" s="183"/>
      <c r="AT6" s="57" t="s">
        <v>192</v>
      </c>
    </row>
    <row r="7" spans="1:51" ht="13.5" customHeight="1">
      <c r="A7" s="96"/>
      <c r="B7" s="174"/>
      <c r="C7" s="140" t="s">
        <v>248</v>
      </c>
      <c r="D7" s="141"/>
      <c r="E7" s="142" t="s">
        <v>249</v>
      </c>
      <c r="F7" s="143"/>
      <c r="G7" s="230">
        <v>508106784</v>
      </c>
      <c r="H7" s="230"/>
      <c r="I7" s="230"/>
      <c r="J7" s="230"/>
      <c r="K7" s="230"/>
      <c r="L7" s="230"/>
      <c r="M7" s="230"/>
      <c r="N7" s="230"/>
      <c r="O7" s="230"/>
      <c r="P7" s="204" t="s">
        <v>72</v>
      </c>
      <c r="Q7" s="205"/>
      <c r="R7" s="176" t="s">
        <v>211</v>
      </c>
      <c r="S7" s="176"/>
      <c r="T7" s="176"/>
      <c r="U7" s="176"/>
      <c r="V7" s="50" t="s">
        <v>73</v>
      </c>
      <c r="W7" s="166" t="s">
        <v>213</v>
      </c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58" t="s">
        <v>74</v>
      </c>
      <c r="AL7" s="83" t="s">
        <v>219</v>
      </c>
      <c r="AM7" s="83"/>
      <c r="AN7" s="83"/>
      <c r="AO7" s="83"/>
      <c r="AP7" s="83"/>
      <c r="AQ7" s="83"/>
      <c r="AR7" s="83"/>
      <c r="AS7" s="59" t="s">
        <v>75</v>
      </c>
      <c r="AT7" s="77">
        <v>75</v>
      </c>
    </row>
    <row r="8" spans="1:51" ht="18" customHeight="1">
      <c r="A8" s="96"/>
      <c r="B8" s="174"/>
      <c r="C8" s="144" t="s">
        <v>205</v>
      </c>
      <c r="D8" s="145"/>
      <c r="E8" s="146" t="s">
        <v>208</v>
      </c>
      <c r="F8" s="147"/>
      <c r="G8" s="230"/>
      <c r="H8" s="230"/>
      <c r="I8" s="230"/>
      <c r="J8" s="230"/>
      <c r="K8" s="230"/>
      <c r="L8" s="230"/>
      <c r="M8" s="230"/>
      <c r="N8" s="230"/>
      <c r="O8" s="230"/>
      <c r="P8" s="168" t="s">
        <v>216</v>
      </c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84" t="s">
        <v>220</v>
      </c>
      <c r="AL8" s="85"/>
      <c r="AM8" s="85"/>
      <c r="AN8" s="85"/>
      <c r="AO8" s="60" t="s">
        <v>76</v>
      </c>
      <c r="AP8" s="85" t="s">
        <v>221</v>
      </c>
      <c r="AQ8" s="85"/>
      <c r="AR8" s="85"/>
      <c r="AS8" s="86"/>
      <c r="AT8" s="77"/>
    </row>
    <row r="9" spans="1:51" ht="14.45" customHeight="1">
      <c r="A9" s="96" t="s">
        <v>150</v>
      </c>
      <c r="B9" s="174"/>
      <c r="C9" s="140" t="s">
        <v>250</v>
      </c>
      <c r="D9" s="141"/>
      <c r="E9" s="142" t="s">
        <v>251</v>
      </c>
      <c r="F9" s="143"/>
      <c r="G9" s="230">
        <v>508107102</v>
      </c>
      <c r="H9" s="230"/>
      <c r="I9" s="230"/>
      <c r="J9" s="230">
        <v>16945</v>
      </c>
      <c r="K9" s="230"/>
      <c r="L9" s="230"/>
      <c r="M9" s="230"/>
      <c r="N9" s="230"/>
      <c r="O9" s="230"/>
      <c r="P9" s="204" t="s">
        <v>72</v>
      </c>
      <c r="Q9" s="205"/>
      <c r="R9" s="176" t="s">
        <v>212</v>
      </c>
      <c r="S9" s="176"/>
      <c r="T9" s="176"/>
      <c r="U9" s="176"/>
      <c r="V9" s="50" t="s">
        <v>73</v>
      </c>
      <c r="W9" s="166" t="s">
        <v>214</v>
      </c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7"/>
      <c r="AK9" s="58" t="s">
        <v>193</v>
      </c>
      <c r="AL9" s="83" t="s">
        <v>222</v>
      </c>
      <c r="AM9" s="83"/>
      <c r="AN9" s="83"/>
      <c r="AO9" s="83"/>
      <c r="AP9" s="83"/>
      <c r="AQ9" s="83"/>
      <c r="AR9" s="83"/>
      <c r="AS9" s="59" t="s">
        <v>194</v>
      </c>
      <c r="AT9" s="78">
        <v>56</v>
      </c>
    </row>
    <row r="10" spans="1:51" ht="18" customHeight="1">
      <c r="A10" s="96"/>
      <c r="B10" s="174"/>
      <c r="C10" s="144" t="s">
        <v>206</v>
      </c>
      <c r="D10" s="145"/>
      <c r="E10" s="146" t="s">
        <v>209</v>
      </c>
      <c r="F10" s="147"/>
      <c r="G10" s="230"/>
      <c r="H10" s="230"/>
      <c r="I10" s="230"/>
      <c r="J10" s="230"/>
      <c r="K10" s="230"/>
      <c r="L10" s="230"/>
      <c r="M10" s="230"/>
      <c r="N10" s="230"/>
      <c r="O10" s="230"/>
      <c r="P10" s="168" t="s">
        <v>217</v>
      </c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70"/>
      <c r="AK10" s="84" t="s">
        <v>223</v>
      </c>
      <c r="AL10" s="85"/>
      <c r="AM10" s="85"/>
      <c r="AN10" s="85"/>
      <c r="AO10" s="60" t="s">
        <v>195</v>
      </c>
      <c r="AP10" s="85" t="s">
        <v>224</v>
      </c>
      <c r="AQ10" s="85"/>
      <c r="AR10" s="85"/>
      <c r="AS10" s="86"/>
      <c r="AT10" s="78"/>
    </row>
    <row r="11" spans="1:51" ht="14.45" customHeight="1">
      <c r="A11" s="96" t="s">
        <v>151</v>
      </c>
      <c r="B11" s="174"/>
      <c r="C11" s="140" t="s">
        <v>253</v>
      </c>
      <c r="D11" s="141"/>
      <c r="E11" s="142" t="s">
        <v>252</v>
      </c>
      <c r="F11" s="143"/>
      <c r="G11" s="230">
        <v>508106972</v>
      </c>
      <c r="H11" s="230"/>
      <c r="I11" s="230"/>
      <c r="J11" s="230">
        <v>16944</v>
      </c>
      <c r="K11" s="230"/>
      <c r="L11" s="230"/>
      <c r="M11" s="230"/>
      <c r="N11" s="230"/>
      <c r="O11" s="230"/>
      <c r="P11" s="204" t="s">
        <v>72</v>
      </c>
      <c r="Q11" s="205"/>
      <c r="R11" s="176" t="s">
        <v>212</v>
      </c>
      <c r="S11" s="176"/>
      <c r="T11" s="176"/>
      <c r="U11" s="176"/>
      <c r="V11" s="50" t="s">
        <v>73</v>
      </c>
      <c r="W11" s="166" t="s">
        <v>215</v>
      </c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7"/>
      <c r="AK11" s="58" t="s">
        <v>193</v>
      </c>
      <c r="AL11" s="83" t="s">
        <v>222</v>
      </c>
      <c r="AM11" s="83"/>
      <c r="AN11" s="83"/>
      <c r="AO11" s="83"/>
      <c r="AP11" s="83"/>
      <c r="AQ11" s="83"/>
      <c r="AR11" s="83"/>
      <c r="AS11" s="59" t="s">
        <v>194</v>
      </c>
      <c r="AT11" s="78">
        <v>59</v>
      </c>
    </row>
    <row r="12" spans="1:51" ht="18" customHeight="1">
      <c r="A12" s="96"/>
      <c r="B12" s="174"/>
      <c r="C12" s="144" t="s">
        <v>207</v>
      </c>
      <c r="D12" s="145"/>
      <c r="E12" s="146" t="s">
        <v>210</v>
      </c>
      <c r="F12" s="147"/>
      <c r="G12" s="230"/>
      <c r="H12" s="230"/>
      <c r="I12" s="230"/>
      <c r="J12" s="230"/>
      <c r="K12" s="230"/>
      <c r="L12" s="230"/>
      <c r="M12" s="230"/>
      <c r="N12" s="230"/>
      <c r="O12" s="230"/>
      <c r="P12" s="168" t="s">
        <v>218</v>
      </c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70"/>
      <c r="AK12" s="84" t="s">
        <v>223</v>
      </c>
      <c r="AL12" s="85"/>
      <c r="AM12" s="85"/>
      <c r="AN12" s="85"/>
      <c r="AO12" s="60" t="s">
        <v>195</v>
      </c>
      <c r="AP12" s="85" t="s">
        <v>225</v>
      </c>
      <c r="AQ12" s="85"/>
      <c r="AR12" s="85"/>
      <c r="AS12" s="86"/>
      <c r="AT12" s="78"/>
    </row>
    <row r="13" spans="1:51" ht="15" customHeight="1">
      <c r="A13" s="96" t="s">
        <v>152</v>
      </c>
      <c r="B13" s="174"/>
      <c r="C13" s="140" t="s">
        <v>253</v>
      </c>
      <c r="D13" s="141"/>
      <c r="E13" s="142" t="s">
        <v>252</v>
      </c>
      <c r="F13" s="143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79"/>
    </row>
    <row r="14" spans="1:51" ht="18" customHeight="1">
      <c r="A14" s="96"/>
      <c r="B14" s="174"/>
      <c r="C14" s="144" t="s">
        <v>207</v>
      </c>
      <c r="D14" s="145"/>
      <c r="E14" s="146" t="s">
        <v>210</v>
      </c>
      <c r="F14" s="147"/>
      <c r="G14" s="233"/>
      <c r="H14" s="233"/>
      <c r="I14" s="233"/>
      <c r="J14" s="233"/>
      <c r="K14" s="233"/>
      <c r="L14" s="233"/>
      <c r="M14" s="233"/>
      <c r="N14" s="233"/>
      <c r="O14" s="233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79"/>
    </row>
    <row r="15" spans="1:51" ht="15" customHeight="1">
      <c r="A15" s="234" t="s">
        <v>166</v>
      </c>
      <c r="B15" s="174"/>
      <c r="C15" s="140" t="s">
        <v>253</v>
      </c>
      <c r="D15" s="141"/>
      <c r="E15" s="142" t="s">
        <v>252</v>
      </c>
      <c r="F15" s="143"/>
      <c r="G15" s="233"/>
      <c r="H15" s="233"/>
      <c r="I15" s="233"/>
      <c r="J15" s="233"/>
      <c r="K15" s="233"/>
      <c r="L15" s="233"/>
      <c r="M15" s="233"/>
      <c r="N15" s="233"/>
      <c r="O15" s="233"/>
      <c r="P15" s="204" t="s">
        <v>72</v>
      </c>
      <c r="Q15" s="205"/>
      <c r="R15" s="176" t="s">
        <v>212</v>
      </c>
      <c r="S15" s="176"/>
      <c r="T15" s="176"/>
      <c r="U15" s="176"/>
      <c r="V15" s="49" t="s">
        <v>73</v>
      </c>
      <c r="W15" s="166" t="s">
        <v>215</v>
      </c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7"/>
      <c r="AK15" s="58" t="s">
        <v>193</v>
      </c>
      <c r="AL15" s="83" t="s">
        <v>222</v>
      </c>
      <c r="AM15" s="83"/>
      <c r="AN15" s="83"/>
      <c r="AO15" s="83"/>
      <c r="AP15" s="83"/>
      <c r="AQ15" s="83"/>
      <c r="AR15" s="83"/>
      <c r="AS15" s="59" t="s">
        <v>194</v>
      </c>
      <c r="AT15" s="78">
        <v>59</v>
      </c>
    </row>
    <row r="16" spans="1:51" ht="18" customHeight="1">
      <c r="A16" s="96"/>
      <c r="B16" s="174"/>
      <c r="C16" s="144" t="s">
        <v>207</v>
      </c>
      <c r="D16" s="145"/>
      <c r="E16" s="146" t="s">
        <v>210</v>
      </c>
      <c r="F16" s="147"/>
      <c r="G16" s="233"/>
      <c r="H16" s="233"/>
      <c r="I16" s="233"/>
      <c r="J16" s="233"/>
      <c r="K16" s="233"/>
      <c r="L16" s="233"/>
      <c r="M16" s="233"/>
      <c r="N16" s="233"/>
      <c r="O16" s="233"/>
      <c r="P16" s="168" t="s">
        <v>218</v>
      </c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70"/>
      <c r="AK16" s="84" t="s">
        <v>223</v>
      </c>
      <c r="AL16" s="85"/>
      <c r="AM16" s="85"/>
      <c r="AN16" s="85"/>
      <c r="AO16" s="60" t="s">
        <v>195</v>
      </c>
      <c r="AP16" s="85" t="s">
        <v>225</v>
      </c>
      <c r="AQ16" s="85"/>
      <c r="AR16" s="85"/>
      <c r="AS16" s="86"/>
      <c r="AT16" s="78"/>
    </row>
    <row r="17" spans="1:46">
      <c r="A17" s="96" t="s">
        <v>6</v>
      </c>
      <c r="B17" s="174"/>
      <c r="C17" s="222" t="str">
        <f>IF(P16="","",P16)</f>
        <v>成田市西大須賀1854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4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4"/>
      <c r="C19" s="222" t="str">
        <f>IF(AL15="","",AL15&amp;"-"&amp;AK16&amp;"-"&amp;AP16)</f>
        <v>0476-96-2650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4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4"/>
      <c r="C21" s="243">
        <v>90</v>
      </c>
      <c r="D21" s="235"/>
      <c r="E21" s="235">
        <v>4454</v>
      </c>
      <c r="F21" s="235"/>
      <c r="G21" s="235">
        <v>9246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5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72" t="s">
        <v>154</v>
      </c>
      <c r="C23" s="223" t="s">
        <v>173</v>
      </c>
      <c r="D23" s="224"/>
      <c r="E23" s="225" t="s">
        <v>174</v>
      </c>
      <c r="F23" s="226"/>
      <c r="G23" s="172" t="s">
        <v>155</v>
      </c>
      <c r="H23" s="172"/>
      <c r="I23" s="172" t="s">
        <v>156</v>
      </c>
      <c r="J23" s="172"/>
      <c r="K23" s="172"/>
      <c r="L23" s="172"/>
      <c r="M23" s="172" t="s">
        <v>157</v>
      </c>
      <c r="N23" s="172"/>
      <c r="O23" s="172"/>
      <c r="P23" s="171" t="s">
        <v>167</v>
      </c>
      <c r="Q23" s="172"/>
      <c r="R23" s="172"/>
      <c r="S23" s="172"/>
      <c r="T23" s="17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74"/>
      <c r="C24" s="212" t="s">
        <v>171</v>
      </c>
      <c r="D24" s="213"/>
      <c r="E24" s="214" t="s">
        <v>172</v>
      </c>
      <c r="F24" s="215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5"/>
      <c r="U24" s="1"/>
      <c r="V24" s="1"/>
      <c r="W24" s="1"/>
      <c r="X24" s="1"/>
      <c r="Y24" s="158" t="s">
        <v>168</v>
      </c>
      <c r="Z24" s="123"/>
      <c r="AA24" s="123"/>
      <c r="AB24" s="123"/>
      <c r="AC24" s="123"/>
      <c r="AD24" s="123"/>
      <c r="AE24" s="123"/>
      <c r="AF24" s="123"/>
      <c r="AG24" s="15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6">
        <v>1</v>
      </c>
      <c r="B25" s="227">
        <v>1</v>
      </c>
      <c r="C25" s="140" t="s">
        <v>254</v>
      </c>
      <c r="D25" s="141"/>
      <c r="E25" s="142" t="s">
        <v>261</v>
      </c>
      <c r="F25" s="143"/>
      <c r="G25" s="127">
        <v>6</v>
      </c>
      <c r="H25" s="128"/>
      <c r="I25" s="131" t="s">
        <v>246</v>
      </c>
      <c r="J25" s="132"/>
      <c r="K25" s="132"/>
      <c r="L25" s="128"/>
      <c r="M25" s="127">
        <v>510550666</v>
      </c>
      <c r="N25" s="132"/>
      <c r="O25" s="128"/>
      <c r="P25" s="127">
        <v>152</v>
      </c>
      <c r="Q25" s="132"/>
      <c r="R25" s="132"/>
      <c r="S25" s="132"/>
      <c r="T25" s="134"/>
      <c r="U25" s="1"/>
      <c r="V25" s="1"/>
      <c r="W25" s="1"/>
      <c r="X25" s="1"/>
      <c r="Y25" s="237">
        <v>16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7"/>
      <c r="B26" s="139"/>
      <c r="C26" s="144" t="s">
        <v>226</v>
      </c>
      <c r="D26" s="145"/>
      <c r="E26" s="146" t="s">
        <v>235</v>
      </c>
      <c r="F26" s="147"/>
      <c r="G26" s="129"/>
      <c r="H26" s="130"/>
      <c r="I26" s="129"/>
      <c r="J26" s="133"/>
      <c r="K26" s="133"/>
      <c r="L26" s="130"/>
      <c r="M26" s="129"/>
      <c r="N26" s="133"/>
      <c r="O26" s="130"/>
      <c r="P26" s="129"/>
      <c r="Q26" s="133"/>
      <c r="R26" s="133"/>
      <c r="S26" s="133"/>
      <c r="T26" s="135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6">
        <v>2</v>
      </c>
      <c r="B27" s="227" t="s">
        <v>283</v>
      </c>
      <c r="C27" s="140" t="s">
        <v>255</v>
      </c>
      <c r="D27" s="141"/>
      <c r="E27" s="142" t="s">
        <v>262</v>
      </c>
      <c r="F27" s="143"/>
      <c r="G27" s="127">
        <v>6</v>
      </c>
      <c r="H27" s="128"/>
      <c r="I27" s="131" t="s">
        <v>247</v>
      </c>
      <c r="J27" s="132"/>
      <c r="K27" s="132"/>
      <c r="L27" s="128"/>
      <c r="M27" s="127">
        <v>511070406</v>
      </c>
      <c r="N27" s="132"/>
      <c r="O27" s="128"/>
      <c r="P27" s="127">
        <v>157</v>
      </c>
      <c r="Q27" s="132"/>
      <c r="R27" s="132"/>
      <c r="S27" s="132"/>
      <c r="T27" s="13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7"/>
      <c r="B28" s="139"/>
      <c r="C28" s="144" t="s">
        <v>227</v>
      </c>
      <c r="D28" s="145"/>
      <c r="E28" s="146" t="s">
        <v>236</v>
      </c>
      <c r="F28" s="147"/>
      <c r="G28" s="129"/>
      <c r="H28" s="130"/>
      <c r="I28" s="129"/>
      <c r="J28" s="133"/>
      <c r="K28" s="133"/>
      <c r="L28" s="130"/>
      <c r="M28" s="129"/>
      <c r="N28" s="133"/>
      <c r="O28" s="130"/>
      <c r="P28" s="129"/>
      <c r="Q28" s="133"/>
      <c r="R28" s="133"/>
      <c r="S28" s="133"/>
      <c r="T28" s="13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6">
        <v>3</v>
      </c>
      <c r="B29" s="138">
        <v>3</v>
      </c>
      <c r="C29" s="140" t="s">
        <v>256</v>
      </c>
      <c r="D29" s="141"/>
      <c r="E29" s="142" t="s">
        <v>263</v>
      </c>
      <c r="F29" s="143"/>
      <c r="G29" s="127">
        <v>6</v>
      </c>
      <c r="H29" s="128"/>
      <c r="I29" s="131" t="s">
        <v>247</v>
      </c>
      <c r="J29" s="132"/>
      <c r="K29" s="132"/>
      <c r="L29" s="128"/>
      <c r="M29" s="127">
        <v>512114182</v>
      </c>
      <c r="N29" s="132"/>
      <c r="O29" s="128"/>
      <c r="P29" s="127">
        <v>155</v>
      </c>
      <c r="Q29" s="132"/>
      <c r="R29" s="132"/>
      <c r="S29" s="132"/>
      <c r="T29" s="13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7"/>
      <c r="B30" s="139"/>
      <c r="C30" s="144" t="s">
        <v>228</v>
      </c>
      <c r="D30" s="145"/>
      <c r="E30" s="146" t="s">
        <v>237</v>
      </c>
      <c r="F30" s="147"/>
      <c r="G30" s="129"/>
      <c r="H30" s="130"/>
      <c r="I30" s="129"/>
      <c r="J30" s="133"/>
      <c r="K30" s="133"/>
      <c r="L30" s="130"/>
      <c r="M30" s="129"/>
      <c r="N30" s="133"/>
      <c r="O30" s="130"/>
      <c r="P30" s="129"/>
      <c r="Q30" s="133"/>
      <c r="R30" s="133"/>
      <c r="S30" s="133"/>
      <c r="T30" s="13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6">
        <v>4</v>
      </c>
      <c r="B31" s="138">
        <v>4</v>
      </c>
      <c r="C31" s="140" t="s">
        <v>257</v>
      </c>
      <c r="D31" s="141"/>
      <c r="E31" s="142" t="s">
        <v>264</v>
      </c>
      <c r="F31" s="143"/>
      <c r="G31" s="127">
        <v>6</v>
      </c>
      <c r="H31" s="128"/>
      <c r="I31" s="131" t="s">
        <v>247</v>
      </c>
      <c r="J31" s="132"/>
      <c r="K31" s="132"/>
      <c r="L31" s="128"/>
      <c r="M31" s="127">
        <v>511070431</v>
      </c>
      <c r="N31" s="132"/>
      <c r="O31" s="128"/>
      <c r="P31" s="127">
        <v>151</v>
      </c>
      <c r="Q31" s="132"/>
      <c r="R31" s="132"/>
      <c r="S31" s="132"/>
      <c r="T31" s="13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7"/>
      <c r="B32" s="139"/>
      <c r="C32" s="144" t="s">
        <v>229</v>
      </c>
      <c r="D32" s="145"/>
      <c r="E32" s="146" t="s">
        <v>238</v>
      </c>
      <c r="F32" s="147"/>
      <c r="G32" s="129"/>
      <c r="H32" s="130"/>
      <c r="I32" s="129"/>
      <c r="J32" s="133"/>
      <c r="K32" s="133"/>
      <c r="L32" s="130"/>
      <c r="M32" s="129"/>
      <c r="N32" s="133"/>
      <c r="O32" s="130"/>
      <c r="P32" s="129"/>
      <c r="Q32" s="133"/>
      <c r="R32" s="133"/>
      <c r="S32" s="133"/>
      <c r="T32" s="135"/>
      <c r="U32" s="1"/>
      <c r="V32" s="1"/>
      <c r="W32" s="1"/>
      <c r="X32" s="1"/>
      <c r="Y32" s="158" t="s">
        <v>197</v>
      </c>
      <c r="Z32" s="123"/>
      <c r="AA32" s="123"/>
      <c r="AB32" s="123"/>
      <c r="AC32" s="123"/>
      <c r="AD32" s="123"/>
      <c r="AE32" s="123"/>
      <c r="AF32" s="123"/>
      <c r="AG32" s="15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6">
        <v>5</v>
      </c>
      <c r="B33" s="138">
        <v>5</v>
      </c>
      <c r="C33" s="140" t="s">
        <v>258</v>
      </c>
      <c r="D33" s="141"/>
      <c r="E33" s="142" t="s">
        <v>265</v>
      </c>
      <c r="F33" s="143"/>
      <c r="G33" s="127">
        <v>6</v>
      </c>
      <c r="H33" s="128"/>
      <c r="I33" s="131" t="s">
        <v>246</v>
      </c>
      <c r="J33" s="132"/>
      <c r="K33" s="132"/>
      <c r="L33" s="128"/>
      <c r="M33" s="127">
        <v>511070334</v>
      </c>
      <c r="N33" s="132"/>
      <c r="O33" s="128"/>
      <c r="P33" s="127">
        <v>155</v>
      </c>
      <c r="Q33" s="132"/>
      <c r="R33" s="132"/>
      <c r="S33" s="132"/>
      <c r="T33" s="134"/>
      <c r="U33" s="1"/>
      <c r="V33" s="1"/>
      <c r="W33" s="1"/>
      <c r="X33" s="1"/>
      <c r="Y33" s="160">
        <v>2</v>
      </c>
      <c r="Z33" s="161"/>
      <c r="AA33" s="161"/>
      <c r="AB33" s="161"/>
      <c r="AC33" s="161"/>
      <c r="AD33" s="161"/>
      <c r="AE33" s="161"/>
      <c r="AF33" s="161"/>
      <c r="AG33" s="16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7"/>
      <c r="B34" s="139"/>
      <c r="C34" s="144" t="s">
        <v>230</v>
      </c>
      <c r="D34" s="145"/>
      <c r="E34" s="146" t="s">
        <v>239</v>
      </c>
      <c r="F34" s="147"/>
      <c r="G34" s="129"/>
      <c r="H34" s="130"/>
      <c r="I34" s="129"/>
      <c r="J34" s="133"/>
      <c r="K34" s="133"/>
      <c r="L34" s="130"/>
      <c r="M34" s="129"/>
      <c r="N34" s="133"/>
      <c r="O34" s="130"/>
      <c r="P34" s="129"/>
      <c r="Q34" s="133"/>
      <c r="R34" s="133"/>
      <c r="S34" s="133"/>
      <c r="T34" s="135"/>
      <c r="U34" s="1"/>
      <c r="V34" s="1"/>
      <c r="W34" s="1"/>
      <c r="X34" s="1"/>
      <c r="Y34" s="163"/>
      <c r="Z34" s="164"/>
      <c r="AA34" s="164"/>
      <c r="AB34" s="164"/>
      <c r="AC34" s="164"/>
      <c r="AD34" s="164"/>
      <c r="AE34" s="164"/>
      <c r="AF34" s="164"/>
      <c r="AG34" s="16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6">
        <v>6</v>
      </c>
      <c r="B35" s="138">
        <v>6</v>
      </c>
      <c r="C35" s="140" t="s">
        <v>259</v>
      </c>
      <c r="D35" s="141"/>
      <c r="E35" s="142" t="s">
        <v>266</v>
      </c>
      <c r="F35" s="143"/>
      <c r="G35" s="127">
        <v>6</v>
      </c>
      <c r="H35" s="128"/>
      <c r="I35" s="131" t="s">
        <v>247</v>
      </c>
      <c r="J35" s="132"/>
      <c r="K35" s="132"/>
      <c r="L35" s="128"/>
      <c r="M35" s="127">
        <v>513052639</v>
      </c>
      <c r="N35" s="132"/>
      <c r="O35" s="128"/>
      <c r="P35" s="127">
        <v>155</v>
      </c>
      <c r="Q35" s="132"/>
      <c r="R35" s="132"/>
      <c r="S35" s="132"/>
      <c r="T35" s="13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7"/>
      <c r="B36" s="139"/>
      <c r="C36" s="144" t="s">
        <v>231</v>
      </c>
      <c r="D36" s="145"/>
      <c r="E36" s="146" t="s">
        <v>240</v>
      </c>
      <c r="F36" s="147"/>
      <c r="G36" s="129"/>
      <c r="H36" s="130"/>
      <c r="I36" s="129"/>
      <c r="J36" s="133"/>
      <c r="K36" s="133"/>
      <c r="L36" s="130"/>
      <c r="M36" s="129"/>
      <c r="N36" s="133"/>
      <c r="O36" s="130"/>
      <c r="P36" s="129"/>
      <c r="Q36" s="133"/>
      <c r="R36" s="133"/>
      <c r="S36" s="133"/>
      <c r="T36" s="13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6">
        <v>7</v>
      </c>
      <c r="B37" s="138">
        <v>7</v>
      </c>
      <c r="C37" s="140" t="s">
        <v>260</v>
      </c>
      <c r="D37" s="141"/>
      <c r="E37" s="142" t="s">
        <v>267</v>
      </c>
      <c r="F37" s="143"/>
      <c r="G37" s="127">
        <v>6</v>
      </c>
      <c r="H37" s="128"/>
      <c r="I37" s="131" t="s">
        <v>247</v>
      </c>
      <c r="J37" s="132"/>
      <c r="K37" s="132"/>
      <c r="L37" s="128"/>
      <c r="M37" s="127">
        <v>513385997</v>
      </c>
      <c r="N37" s="132"/>
      <c r="O37" s="128"/>
      <c r="P37" s="127">
        <v>150</v>
      </c>
      <c r="Q37" s="132"/>
      <c r="R37" s="132"/>
      <c r="S37" s="132"/>
      <c r="T37" s="13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7"/>
      <c r="B38" s="139"/>
      <c r="C38" s="144" t="s">
        <v>232</v>
      </c>
      <c r="D38" s="145"/>
      <c r="E38" s="146" t="s">
        <v>241</v>
      </c>
      <c r="F38" s="147"/>
      <c r="G38" s="129"/>
      <c r="H38" s="130"/>
      <c r="I38" s="129"/>
      <c r="J38" s="133"/>
      <c r="K38" s="133"/>
      <c r="L38" s="130"/>
      <c r="M38" s="129"/>
      <c r="N38" s="133"/>
      <c r="O38" s="130"/>
      <c r="P38" s="129"/>
      <c r="Q38" s="133"/>
      <c r="R38" s="133"/>
      <c r="S38" s="133"/>
      <c r="T38" s="13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6">
        <v>8</v>
      </c>
      <c r="B39" s="138">
        <v>8</v>
      </c>
      <c r="C39" s="140" t="s">
        <v>272</v>
      </c>
      <c r="D39" s="141"/>
      <c r="E39" s="142" t="s">
        <v>273</v>
      </c>
      <c r="F39" s="143"/>
      <c r="G39" s="127">
        <v>3</v>
      </c>
      <c r="H39" s="128"/>
      <c r="I39" s="131" t="s">
        <v>247</v>
      </c>
      <c r="J39" s="132"/>
      <c r="K39" s="132"/>
      <c r="L39" s="128"/>
      <c r="M39" s="127">
        <v>516771628</v>
      </c>
      <c r="N39" s="132"/>
      <c r="O39" s="128"/>
      <c r="P39" s="127">
        <v>143</v>
      </c>
      <c r="Q39" s="132"/>
      <c r="R39" s="132"/>
      <c r="S39" s="132"/>
      <c r="T39" s="13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7"/>
      <c r="B40" s="139"/>
      <c r="C40" s="144" t="s">
        <v>270</v>
      </c>
      <c r="D40" s="145"/>
      <c r="E40" s="146" t="s">
        <v>271</v>
      </c>
      <c r="F40" s="147"/>
      <c r="G40" s="129"/>
      <c r="H40" s="130"/>
      <c r="I40" s="129"/>
      <c r="J40" s="133"/>
      <c r="K40" s="133"/>
      <c r="L40" s="130"/>
      <c r="M40" s="129"/>
      <c r="N40" s="133"/>
      <c r="O40" s="130"/>
      <c r="P40" s="129"/>
      <c r="Q40" s="133"/>
      <c r="R40" s="133"/>
      <c r="S40" s="133"/>
      <c r="T40" s="13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6">
        <v>9</v>
      </c>
      <c r="B41" s="138">
        <v>9</v>
      </c>
      <c r="C41" s="140" t="s">
        <v>275</v>
      </c>
      <c r="D41" s="141"/>
      <c r="E41" s="142" t="s">
        <v>274</v>
      </c>
      <c r="F41" s="143"/>
      <c r="G41" s="127">
        <v>5</v>
      </c>
      <c r="H41" s="128"/>
      <c r="I41" s="131" t="s">
        <v>246</v>
      </c>
      <c r="J41" s="132"/>
      <c r="K41" s="132"/>
      <c r="L41" s="128"/>
      <c r="M41" s="127">
        <v>513385985</v>
      </c>
      <c r="N41" s="132"/>
      <c r="O41" s="128"/>
      <c r="P41" s="127">
        <v>143</v>
      </c>
      <c r="Q41" s="132"/>
      <c r="R41" s="132"/>
      <c r="S41" s="132"/>
      <c r="T41" s="13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7"/>
      <c r="B42" s="139"/>
      <c r="C42" s="144" t="s">
        <v>233</v>
      </c>
      <c r="D42" s="145"/>
      <c r="E42" s="146" t="s">
        <v>242</v>
      </c>
      <c r="F42" s="147"/>
      <c r="G42" s="129"/>
      <c r="H42" s="130"/>
      <c r="I42" s="129"/>
      <c r="J42" s="133"/>
      <c r="K42" s="133"/>
      <c r="L42" s="130"/>
      <c r="M42" s="129"/>
      <c r="N42" s="133"/>
      <c r="O42" s="130"/>
      <c r="P42" s="129"/>
      <c r="Q42" s="133"/>
      <c r="R42" s="133"/>
      <c r="S42" s="133"/>
      <c r="T42" s="13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6">
        <v>10</v>
      </c>
      <c r="B43" s="138">
        <v>10</v>
      </c>
      <c r="C43" s="140" t="s">
        <v>276</v>
      </c>
      <c r="D43" s="141"/>
      <c r="E43" s="142" t="s">
        <v>277</v>
      </c>
      <c r="F43" s="143"/>
      <c r="G43" s="127">
        <v>4</v>
      </c>
      <c r="H43" s="128"/>
      <c r="I43" s="131" t="s">
        <v>246</v>
      </c>
      <c r="J43" s="132"/>
      <c r="K43" s="132"/>
      <c r="L43" s="128"/>
      <c r="M43" s="127">
        <v>513449365</v>
      </c>
      <c r="N43" s="132"/>
      <c r="O43" s="128"/>
      <c r="P43" s="127">
        <v>138</v>
      </c>
      <c r="Q43" s="132"/>
      <c r="R43" s="132"/>
      <c r="S43" s="132"/>
      <c r="T43" s="13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7"/>
      <c r="B44" s="139"/>
      <c r="C44" s="144" t="s">
        <v>230</v>
      </c>
      <c r="D44" s="145"/>
      <c r="E44" s="146" t="s">
        <v>243</v>
      </c>
      <c r="F44" s="147"/>
      <c r="G44" s="129"/>
      <c r="H44" s="130"/>
      <c r="I44" s="129"/>
      <c r="J44" s="133"/>
      <c r="K44" s="133"/>
      <c r="L44" s="130"/>
      <c r="M44" s="129"/>
      <c r="N44" s="133"/>
      <c r="O44" s="130"/>
      <c r="P44" s="129"/>
      <c r="Q44" s="133"/>
      <c r="R44" s="133"/>
      <c r="S44" s="133"/>
      <c r="T44" s="13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6">
        <v>11</v>
      </c>
      <c r="B45" s="138">
        <v>11</v>
      </c>
      <c r="C45" s="140" t="s">
        <v>279</v>
      </c>
      <c r="D45" s="141"/>
      <c r="E45" s="142" t="s">
        <v>278</v>
      </c>
      <c r="F45" s="143"/>
      <c r="G45" s="127">
        <v>2</v>
      </c>
      <c r="H45" s="128"/>
      <c r="I45" s="131" t="s">
        <v>247</v>
      </c>
      <c r="J45" s="132"/>
      <c r="K45" s="132"/>
      <c r="L45" s="128"/>
      <c r="M45" s="127">
        <v>515521011</v>
      </c>
      <c r="N45" s="132"/>
      <c r="O45" s="128"/>
      <c r="P45" s="127">
        <v>125</v>
      </c>
      <c r="Q45" s="132"/>
      <c r="R45" s="132"/>
      <c r="S45" s="132"/>
      <c r="T45" s="13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7"/>
      <c r="B46" s="139"/>
      <c r="C46" s="144" t="s">
        <v>229</v>
      </c>
      <c r="D46" s="145"/>
      <c r="E46" s="146" t="s">
        <v>244</v>
      </c>
      <c r="F46" s="147"/>
      <c r="G46" s="129"/>
      <c r="H46" s="130"/>
      <c r="I46" s="129"/>
      <c r="J46" s="133"/>
      <c r="K46" s="133"/>
      <c r="L46" s="130"/>
      <c r="M46" s="129"/>
      <c r="N46" s="133"/>
      <c r="O46" s="130"/>
      <c r="P46" s="129"/>
      <c r="Q46" s="133"/>
      <c r="R46" s="133"/>
      <c r="S46" s="133"/>
      <c r="T46" s="13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6">
        <v>12</v>
      </c>
      <c r="B47" s="138">
        <v>12</v>
      </c>
      <c r="C47" s="140" t="s">
        <v>280</v>
      </c>
      <c r="D47" s="141"/>
      <c r="E47" s="142" t="s">
        <v>281</v>
      </c>
      <c r="F47" s="143"/>
      <c r="G47" s="127">
        <v>2</v>
      </c>
      <c r="H47" s="128"/>
      <c r="I47" s="131" t="s">
        <v>247</v>
      </c>
      <c r="J47" s="132"/>
      <c r="K47" s="132"/>
      <c r="L47" s="128"/>
      <c r="M47" s="127">
        <v>515521026</v>
      </c>
      <c r="N47" s="132"/>
      <c r="O47" s="128"/>
      <c r="P47" s="127">
        <v>127</v>
      </c>
      <c r="Q47" s="132"/>
      <c r="R47" s="132"/>
      <c r="S47" s="132"/>
      <c r="T47" s="13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 t="s">
        <v>234</v>
      </c>
      <c r="D48" s="219"/>
      <c r="E48" s="220" t="s">
        <v>269</v>
      </c>
      <c r="F48" s="221"/>
      <c r="G48" s="129"/>
      <c r="H48" s="130"/>
      <c r="I48" s="129"/>
      <c r="J48" s="133"/>
      <c r="K48" s="133"/>
      <c r="L48" s="130"/>
      <c r="M48" s="129"/>
      <c r="N48" s="133"/>
      <c r="O48" s="130"/>
      <c r="P48" s="129"/>
      <c r="Q48" s="133"/>
      <c r="R48" s="133"/>
      <c r="S48" s="133"/>
      <c r="T48" s="13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282</v>
      </c>
      <c r="D49" s="100"/>
      <c r="E49" s="101" t="s">
        <v>273</v>
      </c>
      <c r="F49" s="102"/>
      <c r="G49" s="87">
        <v>2</v>
      </c>
      <c r="H49" s="89"/>
      <c r="I49" s="121" t="s">
        <v>246</v>
      </c>
      <c r="J49" s="111"/>
      <c r="K49" s="111"/>
      <c r="L49" s="108"/>
      <c r="M49" s="87">
        <v>515693564</v>
      </c>
      <c r="N49" s="88"/>
      <c r="O49" s="89"/>
      <c r="P49" s="87">
        <v>133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268</v>
      </c>
      <c r="D50" s="104"/>
      <c r="E50" s="105" t="s">
        <v>245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117"/>
      <c r="D51" s="100"/>
      <c r="E51" s="100"/>
      <c r="F51" s="102"/>
      <c r="G51" s="107"/>
      <c r="H51" s="108"/>
      <c r="I51" s="107"/>
      <c r="J51" s="111"/>
      <c r="K51" s="111"/>
      <c r="L51" s="108"/>
      <c r="M51" s="107"/>
      <c r="N51" s="111"/>
      <c r="O51" s="108"/>
      <c r="P51" s="107"/>
      <c r="Q51" s="111"/>
      <c r="R51" s="111"/>
      <c r="S51" s="111"/>
      <c r="T51" s="11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5"/>
      <c r="B52" s="116"/>
      <c r="C52" s="118"/>
      <c r="D52" s="119"/>
      <c r="E52" s="119"/>
      <c r="F52" s="120"/>
      <c r="G52" s="109"/>
      <c r="H52" s="110"/>
      <c r="I52" s="109"/>
      <c r="J52" s="112"/>
      <c r="K52" s="112"/>
      <c r="L52" s="110"/>
      <c r="M52" s="109"/>
      <c r="N52" s="112"/>
      <c r="O52" s="110"/>
      <c r="P52" s="109"/>
      <c r="Q52" s="112"/>
      <c r="R52" s="112"/>
      <c r="S52" s="112"/>
      <c r="T52" s="1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6" t="s">
        <v>170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9" t="s">
        <v>284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U55" s="22"/>
      <c r="V55" s="80">
        <f>LEN(A55)</f>
        <v>40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4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下総ドルフィンズ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430534511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田谷　伸治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508106784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飯島　幸子</v>
      </c>
      <c r="D9" s="269"/>
      <c r="E9" s="269"/>
      <c r="F9" s="269"/>
      <c r="G9" s="275">
        <f>IF(入力!G9="","",入力!G9)</f>
        <v>508107102</v>
      </c>
      <c r="H9" s="275"/>
      <c r="I9" s="275"/>
      <c r="J9" s="275">
        <f>IF(入力!J9="","",入力!J9)</f>
        <v>16945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渡辺　まり子</v>
      </c>
      <c r="D11" s="269"/>
      <c r="E11" s="269"/>
      <c r="F11" s="269"/>
      <c r="G11" s="275">
        <f>IF(入力!G11="","",入力!G11)</f>
        <v>508106972</v>
      </c>
      <c r="H11" s="275"/>
      <c r="I11" s="275"/>
      <c r="J11" s="275">
        <f>IF(入力!J11="","",入力!J11)</f>
        <v>16944</v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渡辺　まり子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渡辺　まり子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成田市西大須賀1854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0476-96-2650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90－4454－9246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細川　琴羽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成田市立久住小学校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510550666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 t="str">
        <f>IF(入力!B27="","",入力!B27)</f>
        <v>②</v>
      </c>
      <c r="C27" s="268" t="str">
        <f>IF(入力!C28="","",入力!C28&amp;"　"&amp;入力!E28)</f>
        <v>植村　優菜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成田市立下総みどり学園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511070406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岩立　莉奈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成田市立下総みどり学園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512114182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青野　芽唯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成田市立下総みどり学園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511070431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黒木　ひかり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成田市立久住小学校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511070334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座間味　里緒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成田市立下総みどり学園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513052639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堀井　杏音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成田市立下総みどり学園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513385997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平野　佑衣</v>
      </c>
      <c r="D39" s="269"/>
      <c r="E39" s="269"/>
      <c r="F39" s="269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成田市立下総みどり学園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516771628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椿　恋奈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成田市立久住小学校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513385985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黒木　りこ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成田市立久住小学校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513449365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青野　妃莉</v>
      </c>
      <c r="D45" s="269"/>
      <c r="E45" s="269"/>
      <c r="F45" s="269"/>
      <c r="G45" s="267">
        <f>IF(入力!G45="","",入力!G45)</f>
        <v>2</v>
      </c>
      <c r="H45" s="267" t="str">
        <f>IF(入力!H45="","",入力!H45)</f>
        <v/>
      </c>
      <c r="I45" s="267" t="str">
        <f>IF(入力!I45="","",入力!I45)</f>
        <v>成田市立下総みどり学園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515521011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飯田　遥</v>
      </c>
      <c r="D47" s="269"/>
      <c r="E47" s="269"/>
      <c r="F47" s="269"/>
      <c r="G47" s="267">
        <f>IF(入力!G47="","",入力!G47)</f>
        <v>2</v>
      </c>
      <c r="H47" s="267" t="str">
        <f>IF(入力!H47="","",入力!H47)</f>
        <v/>
      </c>
      <c r="I47" s="267" t="str">
        <f>IF(入力!I47="","",入力!I47)</f>
        <v>成田市立下総みどり学園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515521026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43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5"/>
      <c r="I14" s="366"/>
      <c r="J14" s="36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ｼﾓﾌｻﾄﾞﾙﾌｨﾝｽﾞ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成田市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成田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下総ドルフィンズ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416">
        <f>IF(入力!C4="","",入力!C4)</f>
        <v>430534511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2"/>
      <c r="D18" s="325"/>
      <c r="E18" s="325"/>
      <c r="F18" s="325"/>
      <c r="G18" s="363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3"/>
      <c r="AL18" s="353"/>
      <c r="AM18" s="379"/>
      <c r="AN18" s="401"/>
      <c r="AO18" s="402"/>
      <c r="AP18" s="402"/>
      <c r="AQ18" s="402"/>
      <c r="AR18" s="402"/>
      <c r="AS18" s="402"/>
      <c r="AT18" s="353"/>
      <c r="AU18" s="379"/>
      <c r="AV18" s="349"/>
      <c r="AW18" s="325"/>
      <c r="AX18" s="325"/>
      <c r="AY18" s="363"/>
      <c r="AZ18" s="389" t="str">
        <f>IF(入力!AE5="","",入力!AE5)</f>
        <v>滑河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70" t="s">
        <v>42</v>
      </c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 t="s">
        <v>69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 t="s">
        <v>70</v>
      </c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71"/>
    </row>
    <row r="20" spans="3:58" ht="15" customHeight="1">
      <c r="C20" s="436" t="s">
        <v>43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435" t="str">
        <f>IF(入力!J7="","",入力!J7)</f>
        <v/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>
        <f>IF(入力!J9="","",入力!J9)</f>
        <v>16945</v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>
        <f>IF(入力!J11="","",入力!J11)</f>
        <v>16944</v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435" t="str">
        <f>IF(入力!M7="","",入力!M7)</f>
        <v/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 t="str">
        <f>IF(入力!M9="","",入力!M9)</f>
        <v/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 t="str">
        <f>IF(入力!M11="","",入力!M11)</f>
        <v/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ﾀﾔ　ｼﾝｼﾞ</v>
      </c>
      <c r="I22" s="329"/>
      <c r="J22" s="329"/>
      <c r="K22" s="329"/>
      <c r="L22" s="329"/>
      <c r="M22" s="329"/>
      <c r="N22" s="329"/>
      <c r="O22" s="329"/>
      <c r="P22" s="329"/>
      <c r="Q22" s="338"/>
      <c r="R22" s="330" t="s">
        <v>45</v>
      </c>
      <c r="S22" s="329"/>
      <c r="T22" s="339">
        <f>IF(入力!AT7="","",入力!AT7)</f>
        <v>75</v>
      </c>
      <c r="U22" s="340"/>
      <c r="V22" s="341"/>
      <c r="W22" s="330" t="s">
        <v>46</v>
      </c>
      <c r="X22" s="330"/>
      <c r="Y22" s="330"/>
      <c r="Z22" s="14" t="s">
        <v>72</v>
      </c>
      <c r="AA22" s="15"/>
      <c r="AB22" s="329" t="str">
        <f>IF(入力!R7="","",入力!R7)</f>
        <v>287</v>
      </c>
      <c r="AC22" s="329"/>
      <c r="AD22" s="329"/>
      <c r="AE22" s="329"/>
      <c r="AF22" s="16" t="s">
        <v>73</v>
      </c>
      <c r="AG22" s="329" t="str">
        <f>IF(入力!W7="","",入力!W7)</f>
        <v>0003</v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38"/>
      <c r="AU22" s="330" t="s">
        <v>47</v>
      </c>
      <c r="AV22" s="329"/>
      <c r="AW22" s="329"/>
      <c r="AX22" s="17" t="s">
        <v>74</v>
      </c>
      <c r="AY22" s="329" t="str">
        <f>IF(入力!AL7="","",入力!AL7)</f>
        <v>0478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>
      <c r="C23" s="362" t="s">
        <v>48</v>
      </c>
      <c r="D23" s="325"/>
      <c r="E23" s="325"/>
      <c r="F23" s="325"/>
      <c r="G23" s="363"/>
      <c r="H23" s="365" t="str">
        <f>IF(入力!C8="","",入力!C8&amp;"　"&amp;入力!E8)</f>
        <v>田谷　伸治</v>
      </c>
      <c r="I23" s="366"/>
      <c r="J23" s="366"/>
      <c r="K23" s="366"/>
      <c r="L23" s="366"/>
      <c r="M23" s="366"/>
      <c r="N23" s="366"/>
      <c r="O23" s="366"/>
      <c r="P23" s="366"/>
      <c r="Q23" s="367"/>
      <c r="R23" s="325"/>
      <c r="S23" s="325"/>
      <c r="T23" s="354"/>
      <c r="U23" s="355"/>
      <c r="V23" s="356"/>
      <c r="W23" s="353"/>
      <c r="X23" s="353"/>
      <c r="Y23" s="353"/>
      <c r="Z23" s="346" t="str">
        <f>IF(入力!P8="","",入力!P8)</f>
        <v>香取市佐原イ2793-1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5"/>
      <c r="AV23" s="325"/>
      <c r="AW23" s="325"/>
      <c r="AX23" s="349" t="str">
        <f>IF(入力!AK8="","",入力!AK8)</f>
        <v>52</v>
      </c>
      <c r="AY23" s="325"/>
      <c r="AZ23" s="325"/>
      <c r="BA23" s="325"/>
      <c r="BB23" s="19" t="s">
        <v>76</v>
      </c>
      <c r="BC23" s="325" t="str">
        <f>IF(入力!AP8="","",入力!AP8)</f>
        <v>5232</v>
      </c>
      <c r="BD23" s="325"/>
      <c r="BE23" s="325"/>
      <c r="BF23" s="345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ｲｲｼﾞﾏ　ｻﾁｺ</v>
      </c>
      <c r="I24" s="329"/>
      <c r="J24" s="329"/>
      <c r="K24" s="329"/>
      <c r="L24" s="329"/>
      <c r="M24" s="329"/>
      <c r="N24" s="329"/>
      <c r="O24" s="329"/>
      <c r="P24" s="329"/>
      <c r="Q24" s="338"/>
      <c r="R24" s="330" t="s">
        <v>45</v>
      </c>
      <c r="S24" s="329"/>
      <c r="T24" s="339">
        <f>IF(入力!AT9="","",入力!AT9)</f>
        <v>56</v>
      </c>
      <c r="U24" s="340"/>
      <c r="V24" s="341"/>
      <c r="W24" s="330" t="s">
        <v>46</v>
      </c>
      <c r="X24" s="330"/>
      <c r="Y24" s="330"/>
      <c r="Z24" s="14" t="s">
        <v>72</v>
      </c>
      <c r="AA24" s="15"/>
      <c r="AB24" s="329" t="str">
        <f>IF(入力!R9="","",入力!R9)</f>
        <v>289</v>
      </c>
      <c r="AC24" s="329"/>
      <c r="AD24" s="329"/>
      <c r="AE24" s="329"/>
      <c r="AF24" s="16" t="s">
        <v>73</v>
      </c>
      <c r="AG24" s="329" t="str">
        <f>IF(入力!W9="","",入力!W9)</f>
        <v>0113</v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38"/>
      <c r="AU24" s="330" t="s">
        <v>47</v>
      </c>
      <c r="AV24" s="329"/>
      <c r="AW24" s="329"/>
      <c r="AX24" s="17" t="s">
        <v>74</v>
      </c>
      <c r="AY24" s="329" t="str">
        <f>IF(入力!AL9="","",入力!AL9)</f>
        <v>0476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>
      <c r="C25" s="362" t="s">
        <v>78</v>
      </c>
      <c r="D25" s="325"/>
      <c r="E25" s="325"/>
      <c r="F25" s="325"/>
      <c r="G25" s="363"/>
      <c r="H25" s="365" t="str">
        <f>IF(入力!C10="","",入力!C10&amp;"　"&amp;入力!E10)</f>
        <v>飯島　幸子</v>
      </c>
      <c r="I25" s="366"/>
      <c r="J25" s="366"/>
      <c r="K25" s="366"/>
      <c r="L25" s="366"/>
      <c r="M25" s="366"/>
      <c r="N25" s="366"/>
      <c r="O25" s="366"/>
      <c r="P25" s="366"/>
      <c r="Q25" s="367"/>
      <c r="R25" s="325"/>
      <c r="S25" s="325"/>
      <c r="T25" s="354"/>
      <c r="U25" s="355"/>
      <c r="V25" s="356"/>
      <c r="W25" s="353"/>
      <c r="X25" s="353"/>
      <c r="Y25" s="353"/>
      <c r="Z25" s="346" t="str">
        <f>IF(入力!P10="","",入力!P10)</f>
        <v>成田市倉水101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5"/>
      <c r="AV25" s="325"/>
      <c r="AW25" s="325"/>
      <c r="AX25" s="349" t="str">
        <f>IF(入力!AK10="","",入力!AK10)</f>
        <v>96</v>
      </c>
      <c r="AY25" s="325"/>
      <c r="AZ25" s="325"/>
      <c r="BA25" s="325"/>
      <c r="BB25" s="19" t="s">
        <v>76</v>
      </c>
      <c r="BC25" s="325" t="str">
        <f>IF(入力!AP10="","",入力!AP10)</f>
        <v>1385</v>
      </c>
      <c r="BD25" s="325"/>
      <c r="BE25" s="325"/>
      <c r="BF25" s="345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ﾜﾀﾅﾍﾞ　ﾏﾘｺ</v>
      </c>
      <c r="I26" s="329"/>
      <c r="J26" s="329"/>
      <c r="K26" s="329"/>
      <c r="L26" s="329"/>
      <c r="M26" s="329"/>
      <c r="N26" s="329"/>
      <c r="O26" s="329"/>
      <c r="P26" s="329"/>
      <c r="Q26" s="338"/>
      <c r="R26" s="330" t="s">
        <v>45</v>
      </c>
      <c r="S26" s="329"/>
      <c r="T26" s="339">
        <f>IF(入力!AT11="","",入力!AT11)</f>
        <v>59</v>
      </c>
      <c r="U26" s="340"/>
      <c r="V26" s="341"/>
      <c r="W26" s="330" t="s">
        <v>46</v>
      </c>
      <c r="X26" s="330"/>
      <c r="Y26" s="330"/>
      <c r="Z26" s="14" t="s">
        <v>72</v>
      </c>
      <c r="AA26" s="15"/>
      <c r="AB26" s="329" t="str">
        <f>IF(入力!R11="","",入力!R11)</f>
        <v>289</v>
      </c>
      <c r="AC26" s="329"/>
      <c r="AD26" s="329"/>
      <c r="AE26" s="329"/>
      <c r="AF26" s="16" t="s">
        <v>73</v>
      </c>
      <c r="AG26" s="329" t="str">
        <f>IF(入力!W11="","",入力!W11)</f>
        <v>0124</v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38"/>
      <c r="AU26" s="330" t="s">
        <v>47</v>
      </c>
      <c r="AV26" s="329"/>
      <c r="AW26" s="329"/>
      <c r="AX26" s="17" t="s">
        <v>74</v>
      </c>
      <c r="AY26" s="329" t="str">
        <f>IF(入力!AL11="","",入力!AL11)</f>
        <v>0476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>
      <c r="C27" s="362" t="s">
        <v>79</v>
      </c>
      <c r="D27" s="325"/>
      <c r="E27" s="325"/>
      <c r="F27" s="325"/>
      <c r="G27" s="363"/>
      <c r="H27" s="365" t="str">
        <f>IF(入力!C12="","",入力!C12&amp;"　"&amp;入力!E12)</f>
        <v>渡辺　まり子</v>
      </c>
      <c r="I27" s="366"/>
      <c r="J27" s="366"/>
      <c r="K27" s="366"/>
      <c r="L27" s="366"/>
      <c r="M27" s="366"/>
      <c r="N27" s="366"/>
      <c r="O27" s="366"/>
      <c r="P27" s="366"/>
      <c r="Q27" s="367"/>
      <c r="R27" s="325"/>
      <c r="S27" s="325"/>
      <c r="T27" s="354"/>
      <c r="U27" s="355"/>
      <c r="V27" s="356"/>
      <c r="W27" s="353"/>
      <c r="X27" s="353"/>
      <c r="Y27" s="353"/>
      <c r="Z27" s="346" t="str">
        <f>IF(入力!P12="","",入力!P12)</f>
        <v>成田市西大須賀1854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5"/>
      <c r="AV27" s="325"/>
      <c r="AW27" s="325"/>
      <c r="AX27" s="349" t="str">
        <f>IF(入力!AK12="","",入力!AK12)</f>
        <v>96</v>
      </c>
      <c r="AY27" s="325"/>
      <c r="AZ27" s="325"/>
      <c r="BA27" s="325"/>
      <c r="BB27" s="19" t="s">
        <v>76</v>
      </c>
      <c r="BC27" s="325" t="str">
        <f>IF(入力!AP12="","",入力!AP12)</f>
        <v>2650</v>
      </c>
      <c r="BD27" s="325"/>
      <c r="BE27" s="325"/>
      <c r="BF27" s="345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ﾜﾀﾅﾍﾞ　ﾏﾘｺ</v>
      </c>
      <c r="I28" s="329"/>
      <c r="J28" s="329"/>
      <c r="K28" s="329"/>
      <c r="L28" s="329"/>
      <c r="M28" s="329"/>
      <c r="N28" s="329"/>
      <c r="O28" s="329"/>
      <c r="P28" s="329"/>
      <c r="Q28" s="338"/>
      <c r="R28" s="330" t="s">
        <v>45</v>
      </c>
      <c r="S28" s="329"/>
      <c r="T28" s="339">
        <f>IF(入力!AT15="","",入力!AT15)</f>
        <v>59</v>
      </c>
      <c r="U28" s="340"/>
      <c r="V28" s="341"/>
      <c r="W28" s="330" t="s">
        <v>46</v>
      </c>
      <c r="X28" s="330"/>
      <c r="Y28" s="330"/>
      <c r="Z28" s="14" t="s">
        <v>72</v>
      </c>
      <c r="AA28" s="15"/>
      <c r="AB28" s="329" t="str">
        <f>IF(入力!R15="","",入力!R15)</f>
        <v>289</v>
      </c>
      <c r="AC28" s="329"/>
      <c r="AD28" s="329"/>
      <c r="AE28" s="329"/>
      <c r="AF28" s="16" t="s">
        <v>73</v>
      </c>
      <c r="AG28" s="329" t="str">
        <f>IF(入力!W15="","",入力!W15)</f>
        <v>0124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38"/>
      <c r="AU28" s="330" t="s">
        <v>47</v>
      </c>
      <c r="AV28" s="329"/>
      <c r="AW28" s="329"/>
      <c r="AX28" s="17" t="s">
        <v>74</v>
      </c>
      <c r="AY28" s="329" t="str">
        <f>IF(入力!AL15="","",入力!AL15)</f>
        <v>0476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>
      <c r="C29" s="357" t="s">
        <v>49</v>
      </c>
      <c r="D29" s="331"/>
      <c r="E29" s="331"/>
      <c r="F29" s="331"/>
      <c r="G29" s="358"/>
      <c r="H29" s="350" t="str">
        <f>IF(入力!C16="","",入力!C16&amp;"　"&amp;入力!E16)</f>
        <v>渡辺　まり子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31"/>
      <c r="S29" s="331"/>
      <c r="T29" s="342"/>
      <c r="U29" s="343"/>
      <c r="V29" s="344"/>
      <c r="W29" s="337"/>
      <c r="X29" s="337"/>
      <c r="Y29" s="337"/>
      <c r="Z29" s="332" t="str">
        <f>IF(入力!P16="","",入力!P16)</f>
        <v>成田市西大須賀1854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96</v>
      </c>
      <c r="AY29" s="331"/>
      <c r="AZ29" s="331"/>
      <c r="BA29" s="331"/>
      <c r="BB29" s="73" t="s">
        <v>76</v>
      </c>
      <c r="BC29" s="331" t="str">
        <f>IF(入力!AP16="","",入力!AP16)</f>
        <v>2650</v>
      </c>
      <c r="BD29" s="331"/>
      <c r="BE29" s="331"/>
      <c r="BF29" s="33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28"/>
    </row>
    <row r="34" spans="3:58" ht="15" customHeight="1">
      <c r="C34" s="285">
        <f>IF(入力!B25="","",入力!B25)</f>
        <v>1</v>
      </c>
      <c r="D34" s="286"/>
      <c r="E34" s="287"/>
      <c r="F34" s="291" t="str">
        <f>IF(入力!C26="","",入力!C25&amp;"　"&amp;入力!E25&amp;"
"&amp;入力!C26&amp;"　"&amp;入力!E26)</f>
        <v>ﾎｿｶﾜ　ｺﾄﾊ
細川　琴羽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成田市立久住小学校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510550666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152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 t="str">
        <f>IF(入力!B27="","",入力!B27)</f>
        <v>②</v>
      </c>
      <c r="D36" s="286"/>
      <c r="E36" s="287"/>
      <c r="F36" s="291" t="str">
        <f>IF(入力!C28="","",入力!C27&amp;"　"&amp;入力!E27&amp;"
"&amp;入力!C28&amp;"　"&amp;入力!E28)</f>
        <v>ｳｴﾑﾗ　ﾕｳﾅ
植村　優菜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6</v>
      </c>
      <c r="R36" s="298"/>
      <c r="S36" s="299"/>
      <c r="T36" s="303" t="str">
        <f>IF(入力!I27="","",入力!I27)</f>
        <v>成田市立下総みどり学園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511070406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157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ｲﾜﾀﾃ　ﾘﾅ
岩立　莉奈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6</v>
      </c>
      <c r="R38" s="298"/>
      <c r="S38" s="299"/>
      <c r="T38" s="303" t="str">
        <f>IF(入力!I29="","",入力!I29)</f>
        <v>成田市立下総みどり学園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512114182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155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ｱｵﾉ　ﾒｲ
青野　芽唯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6</v>
      </c>
      <c r="R40" s="298"/>
      <c r="S40" s="299"/>
      <c r="T40" s="303" t="str">
        <f>IF(入力!I31="","",入力!I31)</f>
        <v>成田市立下総みどり学園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511070431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151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ｸﾛｷ　ﾋｶﾘ
黒木　ひかり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6</v>
      </c>
      <c r="R42" s="298"/>
      <c r="S42" s="299"/>
      <c r="T42" s="303" t="str">
        <f>IF(入力!I33="","",入力!I33)</f>
        <v>成田市立久住小学校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511070334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155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ｻﾞﾏﾐ　ﾘｵ
座間味　里緒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6</v>
      </c>
      <c r="R44" s="298"/>
      <c r="S44" s="299"/>
      <c r="T44" s="303" t="str">
        <f>IF(入力!I35="","",入力!I35)</f>
        <v>成田市立下総みどり学園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513052639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155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ﾎﾘｲ　ｱﾉﾝ
堀井　杏音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6</v>
      </c>
      <c r="R46" s="298"/>
      <c r="S46" s="299"/>
      <c r="T46" s="303" t="str">
        <f>IF(入力!I37="","",入力!I37)</f>
        <v>成田市立下総みどり学園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513385997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150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ﾋﾗﾉ　ﾕｲ
平野　佑衣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3</v>
      </c>
      <c r="R48" s="298"/>
      <c r="S48" s="299"/>
      <c r="T48" s="303" t="str">
        <f>IF(入力!I39="","",入力!I39)</f>
        <v>成田市立下総みどり学園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516771628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143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ﾂﾊﾞｷ　ﾚﾅ
椿　恋奈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5</v>
      </c>
      <c r="R50" s="298"/>
      <c r="S50" s="299"/>
      <c r="T50" s="303" t="str">
        <f>IF(入力!I41="","",入力!I41)</f>
        <v>成田市立久住小学校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513385985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143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ｸﾛｷ　ﾘｺ
黒木　りこ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4</v>
      </c>
      <c r="R52" s="298"/>
      <c r="S52" s="299"/>
      <c r="T52" s="303" t="str">
        <f>IF(入力!I43="","",入力!I43)</f>
        <v>成田市立久住小学校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513449365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138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ｱｵﾉ　ﾋﾏﾘ
青野　妃莉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2</v>
      </c>
      <c r="R54" s="298"/>
      <c r="S54" s="299"/>
      <c r="T54" s="303" t="str">
        <f>IF(入力!I45="","",入力!I45)</f>
        <v>成田市立下総みどり学園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515521011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125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>
        <f>IF(入力!B47="","",入力!B47)</f>
        <v>12</v>
      </c>
      <c r="D56" s="286"/>
      <c r="E56" s="287"/>
      <c r="F56" s="291" t="str">
        <f>IF(入力!C48="","",入力!C47&amp;"　"&amp;入力!E47&amp;"
"&amp;入力!C48&amp;"　"&amp;入力!E48)</f>
        <v>ｲｲﾀﾞ　ﾊﾙｶ
飯田　遥</v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>
        <f>IF(入力!G47="","",入力!G47)</f>
        <v>2</v>
      </c>
      <c r="R56" s="298"/>
      <c r="S56" s="299"/>
      <c r="T56" s="303" t="str">
        <f>IF(入力!I47="","",入力!I47)</f>
        <v>成田市立下総みどり学園</v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>
        <f>IF(入力!M47="","",入力!M47)</f>
        <v>515521026</v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>
        <f>IF(入力!P47="","",入力!P47)</f>
        <v>127</v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1" zoomScaleNormal="100" workbookViewId="0">
      <selection activeCell="G23" sqref="G23:H2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下総ドルフィンズ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430534511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田谷　伸治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508106784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飯島　幸子</v>
      </c>
      <c r="D9" s="269"/>
      <c r="E9" s="269"/>
      <c r="F9" s="269"/>
      <c r="G9" s="275">
        <f>IF(入力!G9="","",入力!G9)</f>
        <v>508107102</v>
      </c>
      <c r="H9" s="275"/>
      <c r="I9" s="275"/>
      <c r="J9" s="275">
        <f>IF(入力!J9="","",入力!J9)</f>
        <v>16945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渡辺　まり子</v>
      </c>
      <c r="D11" s="269"/>
      <c r="E11" s="269"/>
      <c r="F11" s="269"/>
      <c r="G11" s="275">
        <f>IF(入力!G11="","",入力!G11)</f>
        <v>508106972</v>
      </c>
      <c r="H11" s="275"/>
      <c r="I11" s="275"/>
      <c r="J11" s="275">
        <f>IF(入力!J11="","",入力!J11)</f>
        <v>16944</v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渡辺　まり子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渡辺　まり子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成田市西大須賀1854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0476-96-2650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90－4454－9246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細川　琴羽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成田市立久住小学校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510550666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 t="str">
        <f>IF(入力!B27="","",入力!B27)</f>
        <v>②</v>
      </c>
      <c r="C27" s="268" t="str">
        <f>IF(入力!C28="","",入力!C28&amp;"　"&amp;入力!E28)</f>
        <v>植村　優菜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成田市立下総みどり学園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511070406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岩立　莉奈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成田市立下総みどり学園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512114182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青野　芽唯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成田市立下総みどり学園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511070431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黒木　ひかり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成田市立久住小学校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511070334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座間味　里緒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成田市立下総みどり学園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513052639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堀井　杏音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成田市立下総みどり学園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513385997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平野　佑衣</v>
      </c>
      <c r="D39" s="269"/>
      <c r="E39" s="269"/>
      <c r="F39" s="269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成田市立下総みどり学園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516771628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椿　恋奈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成田市立久住小学校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513385985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黒木　りこ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成田市立久住小学校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513449365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青野　妃莉</v>
      </c>
      <c r="D45" s="269"/>
      <c r="E45" s="269"/>
      <c r="F45" s="269"/>
      <c r="G45" s="267">
        <f>IF(入力!G45="","",入力!G45)</f>
        <v>2</v>
      </c>
      <c r="H45" s="267" t="str">
        <f>IF(入力!H45="","",入力!H45)</f>
        <v/>
      </c>
      <c r="I45" s="267" t="str">
        <f>IF(入力!I45="","",入力!I45)</f>
        <v>成田市立下総みどり学園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515521011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飯田　遥</v>
      </c>
      <c r="D47" s="269"/>
      <c r="E47" s="269"/>
      <c r="F47" s="269"/>
      <c r="G47" s="267">
        <f>IF(入力!G47="","",入力!G47)</f>
        <v>2</v>
      </c>
      <c r="H47" s="267" t="str">
        <f>IF(入力!H47="","",入力!H47)</f>
        <v/>
      </c>
      <c r="I47" s="267" t="str">
        <f>IF(入力!I47="","",入力!I47)</f>
        <v>成田市立下総みどり学園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515521026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椿　由奈</v>
      </c>
      <c r="D49" s="269"/>
      <c r="E49" s="269"/>
      <c r="F49" s="269"/>
      <c r="G49" s="267">
        <f>IF(入力!G49="","",入力!G49)</f>
        <v>2</v>
      </c>
      <c r="H49" s="267" t="str">
        <f>IF(入力!H49="","",入力!H49)</f>
        <v/>
      </c>
      <c r="I49" s="267" t="str">
        <f>IF(入力!I49="","",入力!I49)</f>
        <v>成田市立久住小学校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515693564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7" zoomScaleNormal="100" workbookViewId="0">
      <selection activeCell="M45" sqref="M45:O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下総ドルフィンズ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430534511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田谷　伸治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508106784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飯島　幸子</v>
      </c>
      <c r="D9" s="269"/>
      <c r="E9" s="269"/>
      <c r="F9" s="269"/>
      <c r="G9" s="275">
        <f>IF(入力!G9="","",入力!G9)</f>
        <v>508107102</v>
      </c>
      <c r="H9" s="275"/>
      <c r="I9" s="275"/>
      <c r="J9" s="275">
        <f>IF(入力!J9="","",入力!J9)</f>
        <v>16945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渡辺　まり子</v>
      </c>
      <c r="D11" s="269"/>
      <c r="E11" s="269"/>
      <c r="F11" s="269"/>
      <c r="G11" s="275">
        <f>IF(入力!G11="","",入力!G11)</f>
        <v>508106972</v>
      </c>
      <c r="H11" s="275"/>
      <c r="I11" s="275"/>
      <c r="J11" s="275">
        <f>IF(入力!J11="","",入力!J11)</f>
        <v>16944</v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渡辺　まり子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渡辺　まり子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成田市西大須賀1854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0476-96-2650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90－4454－9246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細川　琴羽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成田市立久住小学校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510550666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 t="str">
        <f>IF(入力!B27="","",入力!B27)</f>
        <v>②</v>
      </c>
      <c r="C27" s="268" t="str">
        <f>IF(入力!C28="","",入力!C28&amp;"　"&amp;入力!E28)</f>
        <v>植村　優菜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成田市立下総みどり学園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511070406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岩立　莉奈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成田市立下総みどり学園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512114182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青野　芽唯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成田市立下総みどり学園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511070431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黒木　ひかり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成田市立久住小学校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511070334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座間味　里緒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成田市立下総みどり学園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513052639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堀井　杏音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成田市立下総みどり学園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513385997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平野　佑衣</v>
      </c>
      <c r="D39" s="269"/>
      <c r="E39" s="269"/>
      <c r="F39" s="269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成田市立下総みどり学園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516771628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椿　恋奈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成田市立久住小学校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513385985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黒木　りこ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成田市立久住小学校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513449365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青野　妃莉</v>
      </c>
      <c r="D45" s="269"/>
      <c r="E45" s="269"/>
      <c r="F45" s="269"/>
      <c r="G45" s="267">
        <f>IF(入力!G45="","",入力!G45)</f>
        <v>2</v>
      </c>
      <c r="H45" s="267" t="str">
        <f>IF(入力!H45="","",入力!H45)</f>
        <v/>
      </c>
      <c r="I45" s="267" t="str">
        <f>IF(入力!I45="","",入力!I45)</f>
        <v>成田市立下総みどり学園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515521011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飯田　遥</v>
      </c>
      <c r="D47" s="269"/>
      <c r="E47" s="269"/>
      <c r="F47" s="269"/>
      <c r="G47" s="267">
        <f>IF(入力!G47="","",入力!G47)</f>
        <v>2</v>
      </c>
      <c r="H47" s="267" t="str">
        <f>IF(入力!H47="","",入力!H47)</f>
        <v/>
      </c>
      <c r="I47" s="267" t="str">
        <f>IF(入力!I47="","",入力!I47)</f>
        <v>成田市立下総みどり学園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515521026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椿　由奈</v>
      </c>
      <c r="D49" s="269"/>
      <c r="E49" s="269"/>
      <c r="F49" s="269"/>
      <c r="G49" s="267">
        <f>IF(入力!G49="","",入力!G49)</f>
        <v>2</v>
      </c>
      <c r="H49" s="267" t="str">
        <f>IF(入力!H49="","",入力!H49)</f>
        <v/>
      </c>
      <c r="I49" s="267" t="str">
        <f>IF(入力!I49="","",入力!I49)</f>
        <v>成田市立久住小学校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515693564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A5" sqref="A5:G5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16</v>
      </c>
      <c r="J5" s="447" t="str">
        <f>IF(入力!A55="","",入力!A55)</f>
        <v>全員で気持ちをひとつにし、一球、ワンプレイに心を込め初戦突破をめざして闘います。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22010</v>
      </c>
      <c r="B7" s="33" t="str">
        <f>IF(入力!C3="","",入力!C3)</f>
        <v>下総ドルフィンズ</v>
      </c>
      <c r="C7" s="33" t="str">
        <f>IF(入力!C2="","",入力!C2)</f>
        <v>ｼﾓﾌｻﾄﾞﾙﾌｨﾝｽﾞ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滑河</v>
      </c>
      <c r="T7" s="33"/>
      <c r="U7" s="33">
        <f>IF(入力!C4="","",入力!C4)</f>
        <v>430534511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田谷</v>
      </c>
      <c r="D16" s="33" t="str">
        <f>IF(入力!E8="","",入力!E8)</f>
        <v>伸治</v>
      </c>
      <c r="E16" s="33" t="str">
        <f>IF(入力!C7="","",入力!C7)</f>
        <v>ﾀﾔ</v>
      </c>
      <c r="F16" s="33" t="str">
        <f>IF(入力!E7="","",入力!E7)</f>
        <v>ｼﾝｼﾞ</v>
      </c>
      <c r="G16" s="33">
        <f>IF(入力!G7="","",入力!G7)</f>
        <v>508106784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75</v>
      </c>
      <c r="M16" s="33"/>
      <c r="N16" s="33"/>
      <c r="O16" s="33"/>
      <c r="P16" s="33"/>
      <c r="Q16" s="33"/>
      <c r="R16" s="33" t="str">
        <f>IF(入力!R7="","",入力!R7)</f>
        <v>287</v>
      </c>
      <c r="S16" s="33" t="str">
        <f>IF(入力!W7="","",入力!W7)</f>
        <v>0003</v>
      </c>
      <c r="T16" s="33" t="str">
        <f>IF(入力!P8="","",入力!P8)</f>
        <v>香取市佐原イ2793-1</v>
      </c>
      <c r="U16" s="33" t="str">
        <f>IF(入力!AL7="","",入力!AL7)</f>
        <v>0478</v>
      </c>
      <c r="V16" s="33" t="str">
        <f>IF(入力!AK8="","",入力!AK8)</f>
        <v>52</v>
      </c>
      <c r="W16" s="33" t="str">
        <f>IF(入力!AP8="","",入力!AP8)</f>
        <v>5232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飯島</v>
      </c>
      <c r="D17" s="33" t="str">
        <f>IF(入力!E10="","",入力!E10)</f>
        <v>幸子</v>
      </c>
      <c r="E17" s="33" t="str">
        <f>IF(入力!C9="","",入力!C9)</f>
        <v>ｲｲｼﾞﾏ</v>
      </c>
      <c r="F17" s="33" t="str">
        <f>IF(入力!E9="","",入力!E9)</f>
        <v>ｻﾁｺ</v>
      </c>
      <c r="G17" s="33">
        <f>IF(入力!G9="","",入力!G9)</f>
        <v>508107102</v>
      </c>
      <c r="H17" s="33">
        <f>IF(入力!J9="","",入力!J9)</f>
        <v>16945</v>
      </c>
      <c r="I17" s="33" t="str">
        <f>IF(入力!M9="","",入力!M9)</f>
        <v/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0113</v>
      </c>
      <c r="T17" s="33" t="str">
        <f>IF(入力!P10="","",入力!P10)</f>
        <v>成田市倉水101</v>
      </c>
      <c r="U17" s="33" t="str">
        <f>IF(入力!AL9="","",入力!AL9)</f>
        <v>0476</v>
      </c>
      <c r="V17" s="33" t="str">
        <f>IF(入力!AK10="","",入力!AK10)</f>
        <v>96</v>
      </c>
      <c r="W17" s="33" t="str">
        <f>IF(入力!AP10="","",入力!AP10)</f>
        <v>1385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渡辺</v>
      </c>
      <c r="D20" s="33" t="str">
        <f>IF(入力!E12="","",入力!E12)</f>
        <v>まり子</v>
      </c>
      <c r="E20" s="33" t="str">
        <f>IF(入力!C11="","",入力!C11)</f>
        <v>ﾜﾀﾅﾍﾞ</v>
      </c>
      <c r="F20" s="33" t="str">
        <f>IF(入力!E11="","",入力!E11)</f>
        <v>ﾏﾘｺ</v>
      </c>
      <c r="G20" s="33">
        <f>IF(入力!G11="","",入力!G11)</f>
        <v>508106972</v>
      </c>
      <c r="H20" s="33">
        <f>IF(入力!J11="","",入力!J11)</f>
        <v>16944</v>
      </c>
      <c r="I20" s="33" t="str">
        <f>IF(入力!M11="","",入力!M11)</f>
        <v/>
      </c>
      <c r="J20" s="33"/>
      <c r="K20" s="33"/>
      <c r="L20" s="33">
        <f>IF(入力!AT11="","",入力!AT11)</f>
        <v>59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0124</v>
      </c>
      <c r="T20" s="33" t="str">
        <f>IF(入力!P12="","",入力!P12)</f>
        <v>成田市西大須賀1854</v>
      </c>
      <c r="U20" s="33" t="str">
        <f>IF(入力!AL11="","",入力!AL11)</f>
        <v>0476</v>
      </c>
      <c r="V20" s="33" t="str">
        <f>IF(入力!AK12="","",入力!AK12)</f>
        <v>96</v>
      </c>
      <c r="W20" s="33" t="str">
        <f>IF(入力!AP12="","",入力!AP12)</f>
        <v>2650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渡辺</v>
      </c>
      <c r="D22" s="33" t="str">
        <f>IF(入力!E16="","",入力!E16)</f>
        <v>まり子</v>
      </c>
      <c r="E22" s="33" t="str">
        <f>IF(入力!C15="","",入力!C15)</f>
        <v>ﾜﾀﾅﾍﾞ</v>
      </c>
      <c r="F22" s="33" t="str">
        <f>IF(入力!E15="","",入力!E15)</f>
        <v>ﾏﾘｺ</v>
      </c>
      <c r="G22" s="33"/>
      <c r="H22" s="33"/>
      <c r="I22" s="33"/>
      <c r="J22" s="33"/>
      <c r="K22" s="33"/>
      <c r="L22" s="33">
        <f>IF(入力!AT15="","",入力!AT15)</f>
        <v>59</v>
      </c>
      <c r="M22" s="33"/>
      <c r="N22" s="33">
        <f>IF(入力!C21="","",入力!C21)</f>
        <v>90</v>
      </c>
      <c r="O22" s="33">
        <f>IF(入力!E21="","",入力!E21)</f>
        <v>4454</v>
      </c>
      <c r="P22" s="33">
        <f>IF(入力!G21="","",入力!G21)</f>
        <v>9246</v>
      </c>
      <c r="Q22" s="33"/>
      <c r="R22" s="33" t="str">
        <f>IF(入力!R15="","",入力!R15)</f>
        <v>289</v>
      </c>
      <c r="S22" s="33" t="str">
        <f>IF(入力!W15="","",入力!W15)</f>
        <v>0124</v>
      </c>
      <c r="T22" s="33" t="str">
        <f>IF(入力!P16="","",入力!P16)</f>
        <v>成田市西大須賀1854</v>
      </c>
      <c r="U22" s="33" t="str">
        <f>IF(入力!AL15="","",入力!AL15)</f>
        <v>0476</v>
      </c>
      <c r="V22" s="33" t="str">
        <f>IF(入力!AK16="","",入力!AK16)</f>
        <v>96</v>
      </c>
      <c r="W22" s="33" t="str">
        <f>IF(入力!AP16="","",入力!AP16)</f>
        <v>2650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渡辺</v>
      </c>
      <c r="D23" s="33" t="str">
        <f>IF(入力!$E$14="","",入力!$E$14)</f>
        <v>まり子</v>
      </c>
      <c r="E23" s="33" t="str">
        <f>IF(入力!$C$13="","",入力!$C$13)</f>
        <v>ﾜﾀﾅﾍﾞ</v>
      </c>
      <c r="F23" s="33" t="str">
        <f>IF(入力!$E$13="","",入力!$E$13)</f>
        <v>ﾏﾘｺ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植村</v>
      </c>
      <c r="D24" s="75" t="str">
        <f>VLOOKUP($B$51,$A$53:$F$352,4)</f>
        <v>優菜</v>
      </c>
      <c r="E24" s="75" t="str">
        <f>VLOOKUP($B$51,$A$53:$F$352,5)</f>
        <v>ｳｴﾑﾗ</v>
      </c>
      <c r="F24" s="75" t="str">
        <f>VLOOKUP($B$51,$A$53:$F$352,6)</f>
        <v>ﾕｳﾅ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2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細川</v>
      </c>
      <c r="D53" s="33" t="str">
        <f>IF(入力!E26="","",入力!E26)</f>
        <v>琴羽</v>
      </c>
      <c r="E53" s="33" t="str">
        <f>IF(入力!C25="","",入力!C25)</f>
        <v>ﾎｿｶﾜ</v>
      </c>
      <c r="F53" s="33" t="str">
        <f>IF(入力!E25="","",入力!E25)</f>
        <v>ｺﾄﾊ</v>
      </c>
      <c r="G53" s="33">
        <f>IF(入力!M25="","",入力!M25)</f>
        <v>510550666</v>
      </c>
      <c r="H53" s="33" t="str">
        <f>IF(入力!I25="","",入力!I25)</f>
        <v>成田市立久住小学校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 t="str">
        <f>IF(入力!B27="","",入力!B27)</f>
        <v>②</v>
      </c>
      <c r="C54" s="33" t="str">
        <f>IF(入力!C28="","",入力!C28)</f>
        <v>植村</v>
      </c>
      <c r="D54" s="33" t="str">
        <f>IF(入力!E28="","",入力!E28)</f>
        <v>優菜</v>
      </c>
      <c r="E54" s="33" t="str">
        <f>IF(入力!C27="","",入力!C27)</f>
        <v>ｳｴﾑﾗ</v>
      </c>
      <c r="F54" s="33" t="str">
        <f>IF(入力!E27="","",入力!E27)</f>
        <v>ﾕｳﾅ</v>
      </c>
      <c r="G54" s="33">
        <f>IF(入力!M27="","",入力!M27)</f>
        <v>511070406</v>
      </c>
      <c r="H54" s="33" t="str">
        <f>IF(入力!I27="","",入力!I27)</f>
        <v>成田市立下総みどり学園</v>
      </c>
      <c r="I54" s="33">
        <f>IF(入力!G27="","",入力!G27)</f>
        <v>6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岩立</v>
      </c>
      <c r="D55" s="33" t="str">
        <f>IF(入力!E30="","",入力!E30)</f>
        <v>莉奈</v>
      </c>
      <c r="E55" s="33" t="str">
        <f>IF(入力!C29="","",入力!C29)</f>
        <v>ｲﾜﾀﾃ</v>
      </c>
      <c r="F55" s="33" t="str">
        <f>IF(入力!E29="","",入力!E29)</f>
        <v>ﾘﾅ</v>
      </c>
      <c r="G55" s="33">
        <f>IF(入力!M29="","",入力!M29)</f>
        <v>512114182</v>
      </c>
      <c r="H55" s="33" t="str">
        <f>IF(入力!I29="","",入力!I29)</f>
        <v>成田市立下総みどり学園</v>
      </c>
      <c r="I55" s="33">
        <f>IF(入力!G29="","",入力!G29)</f>
        <v>6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青野</v>
      </c>
      <c r="D56" s="33" t="str">
        <f>IF(入力!E32="","",入力!E32)</f>
        <v>芽唯</v>
      </c>
      <c r="E56" s="33" t="str">
        <f>IF(入力!C31="","",入力!C31)</f>
        <v>ｱｵﾉ</v>
      </c>
      <c r="F56" s="33" t="str">
        <f>IF(入力!E31="","",入力!E31)</f>
        <v>ﾒｲ</v>
      </c>
      <c r="G56" s="33">
        <f>IF(入力!M31="","",入力!M31)</f>
        <v>511070431</v>
      </c>
      <c r="H56" s="33" t="str">
        <f>IF(入力!I31="","",入力!I31)</f>
        <v>成田市立下総みどり学園</v>
      </c>
      <c r="I56" s="33">
        <f>IF(入力!G31="","",入力!G31)</f>
        <v>6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黒木</v>
      </c>
      <c r="D57" s="33" t="str">
        <f>IF(入力!E34="","",入力!E34)</f>
        <v>ひかり</v>
      </c>
      <c r="E57" s="33" t="str">
        <f>IF(入力!C33="","",入力!C33)</f>
        <v>ｸﾛｷ</v>
      </c>
      <c r="F57" s="33" t="str">
        <f>IF(入力!E33="","",入力!E33)</f>
        <v>ﾋｶﾘ</v>
      </c>
      <c r="G57" s="33">
        <f>IF(入力!M33="","",入力!M33)</f>
        <v>511070334</v>
      </c>
      <c r="H57" s="33" t="str">
        <f>IF(入力!I33="","",入力!I33)</f>
        <v>成田市立久住小学校</v>
      </c>
      <c r="I57" s="33">
        <f>IF(入力!G33="","",入力!G33)</f>
        <v>6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座間味</v>
      </c>
      <c r="D58" s="33" t="str">
        <f>IF(入力!E36="","",入力!E36)</f>
        <v>里緒</v>
      </c>
      <c r="E58" s="33" t="str">
        <f>IF(入力!C35="","",入力!C35)</f>
        <v>ｻﾞﾏﾐ</v>
      </c>
      <c r="F58" s="33" t="str">
        <f>IF(入力!E35="","",入力!E35)</f>
        <v>ﾘｵ</v>
      </c>
      <c r="G58" s="33">
        <f>IF(入力!M35="","",入力!M35)</f>
        <v>513052639</v>
      </c>
      <c r="H58" s="33" t="str">
        <f>IF(入力!I35="","",入力!I35)</f>
        <v>成田市立下総みどり学園</v>
      </c>
      <c r="I58" s="33">
        <f>IF(入力!G35="","",入力!G35)</f>
        <v>6</v>
      </c>
      <c r="J58" s="33">
        <f>IF(入力!P35="","",入力!P35)</f>
        <v>155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堀井</v>
      </c>
      <c r="D59" s="33" t="str">
        <f>IF(入力!E38="","",入力!E38)</f>
        <v>杏音</v>
      </c>
      <c r="E59" s="33" t="str">
        <f>IF(入力!C37="","",入力!C37)</f>
        <v>ﾎﾘｲ</v>
      </c>
      <c r="F59" s="33" t="str">
        <f>IF(入力!E37="","",入力!E37)</f>
        <v>ｱﾉﾝ</v>
      </c>
      <c r="G59" s="33">
        <f>IF(入力!M37="","",入力!M37)</f>
        <v>513385997</v>
      </c>
      <c r="H59" s="33" t="str">
        <f>IF(入力!I37="","",入力!I37)</f>
        <v>成田市立下総みどり学園</v>
      </c>
      <c r="I59" s="33">
        <f>IF(入力!G37="","",入力!G37)</f>
        <v>6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平野</v>
      </c>
      <c r="D60" s="33" t="str">
        <f>IF(入力!E40="","",入力!E40)</f>
        <v>佑衣</v>
      </c>
      <c r="E60" s="33" t="str">
        <f>IF(入力!C39="","",入力!C39)</f>
        <v>ﾋﾗﾉ</v>
      </c>
      <c r="F60" s="33" t="str">
        <f>IF(入力!E39="","",入力!E39)</f>
        <v>ﾕｲ</v>
      </c>
      <c r="G60" s="33">
        <f>IF(入力!M39="","",入力!M39)</f>
        <v>516771628</v>
      </c>
      <c r="H60" s="33" t="str">
        <f>IF(入力!I39="","",入力!I39)</f>
        <v>成田市立下総みどり学園</v>
      </c>
      <c r="I60" s="33">
        <f>IF(入力!G39="","",入力!G39)</f>
        <v>3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椿</v>
      </c>
      <c r="D61" s="33" t="str">
        <f>IF(入力!E42="","",入力!E42)</f>
        <v>恋奈</v>
      </c>
      <c r="E61" s="33" t="str">
        <f>IF(入力!C41="","",入力!C41)</f>
        <v>ﾂﾊﾞｷ</v>
      </c>
      <c r="F61" s="33" t="str">
        <f>IF(入力!E41="","",入力!E41)</f>
        <v>ﾚﾅ</v>
      </c>
      <c r="G61" s="33">
        <f>IF(入力!M41="","",入力!M41)</f>
        <v>513385985</v>
      </c>
      <c r="H61" s="33" t="str">
        <f>IF(入力!I41="","",入力!I41)</f>
        <v>成田市立久住小学校</v>
      </c>
      <c r="I61" s="33">
        <f>IF(入力!G41="","",入力!G41)</f>
        <v>5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黒木</v>
      </c>
      <c r="D62" s="33" t="str">
        <f>IF(入力!E44="","",入力!E44)</f>
        <v>りこ</v>
      </c>
      <c r="E62" s="33" t="str">
        <f>IF(入力!C43="","",入力!C43)</f>
        <v>ｸﾛｷ</v>
      </c>
      <c r="F62" s="33" t="str">
        <f>IF(入力!E43="","",入力!E43)</f>
        <v>ﾘｺ</v>
      </c>
      <c r="G62" s="33">
        <f>IF(入力!M43="","",入力!M43)</f>
        <v>513449365</v>
      </c>
      <c r="H62" s="33" t="str">
        <f>IF(入力!I43="","",入力!I43)</f>
        <v>成田市立久住小学校</v>
      </c>
      <c r="I62" s="33">
        <f>IF(入力!G43="","",入力!G43)</f>
        <v>4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青野</v>
      </c>
      <c r="D63" s="33" t="str">
        <f>IF(入力!E46="","",入力!E46)</f>
        <v>妃莉</v>
      </c>
      <c r="E63" s="33" t="str">
        <f>IF(入力!C45="","",入力!C45)</f>
        <v>ｱｵﾉ</v>
      </c>
      <c r="F63" s="33" t="str">
        <f>IF(入力!E45="","",入力!E45)</f>
        <v>ﾋﾏﾘ</v>
      </c>
      <c r="G63" s="33">
        <f>IF(入力!M45="","",入力!M45)</f>
        <v>515521011</v>
      </c>
      <c r="H63" s="33" t="str">
        <f>IF(入力!I45="","",入力!I45)</f>
        <v>成田市立下総みどり学園</v>
      </c>
      <c r="I63" s="33">
        <f>IF(入力!G45="","",入力!G45)</f>
        <v>2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飯田</v>
      </c>
      <c r="D64" s="33" t="str">
        <f>IF(入力!E48="","",入力!E48)</f>
        <v>遥</v>
      </c>
      <c r="E64" s="33" t="str">
        <f>IF(入力!C47="","",入力!C47)</f>
        <v>ｲｲﾀﾞ</v>
      </c>
      <c r="F64" s="33" t="str">
        <f>IF(入力!E47="","",入力!E47)</f>
        <v>ﾊﾙｶ</v>
      </c>
      <c r="G64" s="33">
        <f>IF(入力!M47="","",入力!M47)</f>
        <v>515521026</v>
      </c>
      <c r="H64" s="33" t="str">
        <f>IF(入力!I47="","",入力!I47)</f>
        <v>成田市立下総みどり学園</v>
      </c>
      <c r="I64" s="33">
        <f>IF(入力!G47="","",入力!G47)</f>
        <v>2</v>
      </c>
      <c r="J64" s="33">
        <f>IF(入力!P47="","",入力!P47)</f>
        <v>127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椿</v>
      </c>
      <c r="D65" s="33" t="str">
        <f>IF(入力!E50="","",入力!E50)</f>
        <v>由奈</v>
      </c>
      <c r="E65" s="33" t="str">
        <f>IF(入力!C49="","",入力!C49)</f>
        <v>ﾂﾊﾞｷ</v>
      </c>
      <c r="F65" s="33" t="str">
        <f>IF(入力!E49="","",入力!E49)</f>
        <v>ﾕｲ</v>
      </c>
      <c r="G65" s="33">
        <f>IF(入力!M49="","",入力!M49)</f>
        <v>515693564</v>
      </c>
      <c r="H65" s="33" t="str">
        <f>IF(入力!I49="","",入力!I49)</f>
        <v>成田市立久住小学校</v>
      </c>
      <c r="I65" s="33">
        <f>IF(入力!G49="","",入力!G49)</f>
        <v>2</v>
      </c>
      <c r="J65" s="33">
        <f>IF(入力!P49="","",入力!P49)</f>
        <v>133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岩立欣也</cp:lastModifiedBy>
  <cp:lastPrinted>2016-05-09T15:17:35Z</cp:lastPrinted>
  <dcterms:created xsi:type="dcterms:W3CDTF">2014-04-05T09:56:00Z</dcterms:created>
  <dcterms:modified xsi:type="dcterms:W3CDTF">2017-09-25T00:46:32Z</dcterms:modified>
</cp:coreProperties>
</file>