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esktop\成田ドルフィンズ\成田ドルフィンズ\令和6年度成田ドルフィンズ\3-1-1 千葉県⼩学⽣バレーボール連盟\20250119_第46回千葉県小学生バレーボール新人大会モルテンカップ\"/>
    </mc:Choice>
  </mc:AlternateContent>
  <workbookProtection lockStructure="1"/>
  <bookViews>
    <workbookView xWindow="-120" yWindow="-120" windowWidth="23280" windowHeight="1488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comments1.xml><?xml version="1.0" encoding="utf-8"?>
<comments xmlns="http://schemas.openxmlformats.org/spreadsheetml/2006/main">
  <authors>
    <author>PCUser</author>
  </authors>
  <commentList>
    <comment ref="A5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PCUser: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<sst xmlns="http://schemas.openxmlformats.org/spreadsheetml/2006/main" count="287" uniqueCount="232">
  <si>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</si>
  <si>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</si>
  <si>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</si>
  <si>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</si>
  <si>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</si>
  <si>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</si>
  <si>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</si>
  <si>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</si>
  <si>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</si>
  <si>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</si>
  <si>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</si>
  <si>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</si>
  <si>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</si>
  <si>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</si>
  <si>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</si>
  <si>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</si>
  <si>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</si>
  <si>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</si>
  <si>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</si>
  <si>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</si>
  <si>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</si>
  <si>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</si>
  <si>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</si>
  <si>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</si>
  <si>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</si>
  <si>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</si>
  <si>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</si>
  <si>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</si>
  <si>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</si>
  <si>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</si>
  <si>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</si>
  <si>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</si>
  <si>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</si>
  <si>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</si>
  <si>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</si>
  <si>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</si>
  <si>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</si>
  <si>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</si>
  <si>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</si>
  <si>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</si>
  <si>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</si>
  <si>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</si>
  <si>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</si>
  <si>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</si>
  <si>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</si>
  <si>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</si>
  <si>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</si>
  <si>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</si>
  <si>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</si>
  <si>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</si>
  <si>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</si>
  <si>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</si>
  <si>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</si>
  <si>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</si>
  <si>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</si>
  <si>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</si>
  <si>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</si>
  <si>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</si>
  <si>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</si>
  <si>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</si>
  <si>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</si>
  <si>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</si>
  <si>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</si>
  <si>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</si>
  <si>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</si>
  <si>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</si>
  <si>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</si>
  <si>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</si>
  <si>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</si>
  <si>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</si>
  <si>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</si>
  <si>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</si>
  <si>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</si>
  <si>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</si>
  <si>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</si>
  <si>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</si>
  <si>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</si>
  <si>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</si>
  <si>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</si>
  <si>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</si>
  <si>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</si>
  <si>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</si>
  <si>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</si>
  <si>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</si>
  <si>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</si>
  <si>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</si>
  <si>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</si>
  <si>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</si>
  <si>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</si>
  <si>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</si>
  <si>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</si>
  <si>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</si>
  <si>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</si>
  <si>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</si>
  <si>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</si>
  <si>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</si>
  <si>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</si>
  <si>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</si>
  <si>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</si>
  <si>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</si>
  <si>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</si>
  <si>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</si>
  <si>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</si>
  <si>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</si>
  <si>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</si>
  <si>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</si>
  <si>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</si>
  <si>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</si>
  <si>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</si>
  <si>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</si>
  <si>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</si>
  <si>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</si>
  <si>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</si>
  <si>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</si>
  <si>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</si>
  <si>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</si>
  <si>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</si>
  <si>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</si>
  <si>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</si>
  <si>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</si>
  <si>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</si>
  <si>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</si>
  <si>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</si>
  <si>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</si>
  <si>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</si>
  <si>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</si>
  <si>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</si>
  <si>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</si>
  <si>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</si>
  <si>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</si>
  <si>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</si>
  <si>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</si>
  <si>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成田市</t>
    <rPh sb="0" eb="3">
      <t>ナリタシ</t>
    </rPh>
    <phoneticPr fontId="2"/>
  </si>
  <si>
    <t>ＪＲ成田</t>
    <rPh sb="2" eb="4">
      <t>ナリタ</t>
    </rPh>
    <phoneticPr fontId="2"/>
  </si>
  <si>
    <t>滑河</t>
    <rPh sb="0" eb="2">
      <t>ナメガワ</t>
    </rPh>
    <phoneticPr fontId="2"/>
  </si>
  <si>
    <t>ミヤ</t>
    <phoneticPr fontId="2"/>
  </si>
  <si>
    <t>キヨミ</t>
    <phoneticPr fontId="2"/>
  </si>
  <si>
    <t>キヨミ</t>
    <phoneticPr fontId="2"/>
  </si>
  <si>
    <t>宮</t>
    <rPh sb="0" eb="1">
      <t>ミヤ</t>
    </rPh>
    <phoneticPr fontId="2"/>
  </si>
  <si>
    <t>清美</t>
    <rPh sb="0" eb="2">
      <t>キヨミ</t>
    </rPh>
    <phoneticPr fontId="2"/>
  </si>
  <si>
    <t>千葉県成田市猿山469</t>
    <phoneticPr fontId="2"/>
  </si>
  <si>
    <t>289</t>
    <phoneticPr fontId="2"/>
  </si>
  <si>
    <t>0107</t>
    <phoneticPr fontId="2"/>
  </si>
  <si>
    <t>0476</t>
    <phoneticPr fontId="2"/>
  </si>
  <si>
    <t>96</t>
    <phoneticPr fontId="2"/>
  </si>
  <si>
    <t>0013</t>
    <phoneticPr fontId="2"/>
  </si>
  <si>
    <t>ミヤ</t>
    <phoneticPr fontId="2"/>
  </si>
  <si>
    <t>①</t>
    <phoneticPr fontId="2"/>
  </si>
  <si>
    <t>アライ</t>
    <phoneticPr fontId="2"/>
  </si>
  <si>
    <t>スバル</t>
    <phoneticPr fontId="2"/>
  </si>
  <si>
    <t>荒居</t>
    <rPh sb="0" eb="2">
      <t>アライ</t>
    </rPh>
    <phoneticPr fontId="2"/>
  </si>
  <si>
    <t>昴</t>
    <rPh sb="0" eb="1">
      <t>スバル</t>
    </rPh>
    <phoneticPr fontId="2"/>
  </si>
  <si>
    <t>イヌイ</t>
    <phoneticPr fontId="2"/>
  </si>
  <si>
    <t>アイリ</t>
    <phoneticPr fontId="2"/>
  </si>
  <si>
    <t>乾</t>
    <rPh sb="0" eb="1">
      <t>イヌイ</t>
    </rPh>
    <phoneticPr fontId="2"/>
  </si>
  <si>
    <t>愛里</t>
    <rPh sb="0" eb="2">
      <t>アイリ</t>
    </rPh>
    <phoneticPr fontId="2"/>
  </si>
  <si>
    <t>成田市立久住小学校</t>
    <rPh sb="0" eb="9">
      <t>ナリタシリツクズミショウガッコウ</t>
    </rPh>
    <phoneticPr fontId="2"/>
  </si>
  <si>
    <t>成田市立下総みどり学園</t>
    <rPh sb="0" eb="4">
      <t>ナリタシリツ</t>
    </rPh>
    <rPh sb="4" eb="6">
      <t>シモフサ</t>
    </rPh>
    <rPh sb="9" eb="11">
      <t>ガクエン</t>
    </rPh>
    <phoneticPr fontId="2"/>
  </si>
  <si>
    <t>山口</t>
    <rPh sb="0" eb="2">
      <t>ヤマグチ</t>
    </rPh>
    <phoneticPr fontId="2"/>
  </si>
  <si>
    <t>結愛</t>
    <rPh sb="0" eb="2">
      <t>ユア</t>
    </rPh>
    <phoneticPr fontId="2"/>
  </si>
  <si>
    <t>ヤマグチ</t>
  </si>
  <si>
    <t>ユイ</t>
  </si>
  <si>
    <t>ナリタドルフィンス゛</t>
    <phoneticPr fontId="2"/>
  </si>
  <si>
    <t>成田ドルフィンズ</t>
    <rPh sb="0" eb="2">
      <t>ナリタ</t>
    </rPh>
    <phoneticPr fontId="2"/>
  </si>
  <si>
    <t>吉岡</t>
    <phoneticPr fontId="2"/>
  </si>
  <si>
    <t>奏和</t>
    <phoneticPr fontId="2"/>
  </si>
  <si>
    <t>ヨシオカ</t>
    <phoneticPr fontId="2"/>
  </si>
  <si>
    <t>ソナ</t>
    <phoneticPr fontId="2"/>
  </si>
  <si>
    <t>若狭</t>
    <phoneticPr fontId="2"/>
  </si>
  <si>
    <t>陽夏乃</t>
    <phoneticPr fontId="2"/>
  </si>
  <si>
    <t>ワカサ</t>
    <phoneticPr fontId="2"/>
  </si>
  <si>
    <t>ヒナノ</t>
    <phoneticPr fontId="2"/>
  </si>
  <si>
    <t>塩谷</t>
    <phoneticPr fontId="2"/>
  </si>
  <si>
    <t>海瑠</t>
    <phoneticPr fontId="2"/>
  </si>
  <si>
    <t>シオヤ</t>
    <phoneticPr fontId="2"/>
  </si>
  <si>
    <t>ミル</t>
    <phoneticPr fontId="2"/>
  </si>
  <si>
    <t>紙谷</t>
    <phoneticPr fontId="2"/>
  </si>
  <si>
    <t>花寿美</t>
    <phoneticPr fontId="2"/>
  </si>
  <si>
    <t>カミヤ</t>
    <phoneticPr fontId="2"/>
  </si>
  <si>
    <t>カスミ</t>
    <phoneticPr fontId="2"/>
  </si>
  <si>
    <t>成田市立神宮寺小学校</t>
    <phoneticPr fontId="2"/>
  </si>
  <si>
    <t>成田市立美郷台小学校</t>
    <phoneticPr fontId="2"/>
  </si>
  <si>
    <r>
      <rPr>
        <sz val="11"/>
        <color indexed="8"/>
        <rFont val="ＭＳ Ｐゴシック"/>
        <family val="3"/>
        <charset val="128"/>
      </rPr>
      <t>荒居</t>
    </r>
    <r>
      <rPr>
        <sz val="11"/>
        <color indexed="8"/>
        <rFont val="Calibri"/>
        <family val="2"/>
      </rPr>
      <t/>
    </r>
    <phoneticPr fontId="2"/>
  </si>
  <si>
    <t>健司</t>
    <phoneticPr fontId="2"/>
  </si>
  <si>
    <t>アライ</t>
    <phoneticPr fontId="2"/>
  </si>
  <si>
    <t>ケンジ</t>
    <phoneticPr fontId="2"/>
  </si>
  <si>
    <r>
      <rPr>
        <sz val="11"/>
        <color indexed="8"/>
        <rFont val="ＭＳ Ｐゴシック"/>
        <family val="3"/>
        <charset val="128"/>
      </rPr>
      <t>岡﨑</t>
    </r>
    <r>
      <rPr>
        <sz val="11"/>
        <color indexed="8"/>
        <rFont val="Calibri"/>
        <family val="2"/>
      </rPr>
      <t/>
    </r>
    <phoneticPr fontId="2"/>
  </si>
  <si>
    <t>凜音</t>
    <phoneticPr fontId="2"/>
  </si>
  <si>
    <t>オカザキ</t>
    <phoneticPr fontId="2"/>
  </si>
  <si>
    <t>リン</t>
    <phoneticPr fontId="2"/>
  </si>
  <si>
    <r>
      <rPr>
        <sz val="11"/>
        <color indexed="8"/>
        <rFont val="ＭＳ Ｐゴシック"/>
        <family val="3"/>
        <charset val="128"/>
      </rPr>
      <t>常世田</t>
    </r>
    <r>
      <rPr>
        <sz val="11"/>
        <color indexed="8"/>
        <rFont val="Calibri"/>
        <family val="2"/>
      </rPr>
      <t/>
    </r>
    <phoneticPr fontId="2"/>
  </si>
  <si>
    <t>侑奈</t>
    <phoneticPr fontId="2"/>
  </si>
  <si>
    <t>トコヨダ</t>
    <phoneticPr fontId="2"/>
  </si>
  <si>
    <t>ユナ</t>
    <phoneticPr fontId="2"/>
  </si>
  <si>
    <r>
      <rPr>
        <sz val="11"/>
        <color indexed="8"/>
        <rFont val="ＭＳ Ｐゴシック"/>
        <family val="3"/>
        <charset val="128"/>
      </rPr>
      <t>鈴木</t>
    </r>
    <r>
      <rPr>
        <sz val="11"/>
        <color indexed="8"/>
        <rFont val="Calibri"/>
        <family val="2"/>
      </rPr>
      <t/>
    </r>
    <phoneticPr fontId="2"/>
  </si>
  <si>
    <t>芽彩</t>
    <phoneticPr fontId="2"/>
  </si>
  <si>
    <t>スズキ</t>
    <phoneticPr fontId="2"/>
  </si>
  <si>
    <t>メイ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</si>
  <si>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髙橋</t>
    </r>
    <r>
      <rPr>
        <sz val="11"/>
        <color indexed="8"/>
        <rFont val="Calibri"/>
        <family val="2"/>
      </rPr>
      <t/>
    </r>
    <phoneticPr fontId="2"/>
  </si>
  <si>
    <t>心晴</t>
    <phoneticPr fontId="2"/>
  </si>
  <si>
    <t>タカハシ</t>
    <phoneticPr fontId="2"/>
  </si>
  <si>
    <t>コハル</t>
    <phoneticPr fontId="2"/>
  </si>
  <si>
    <t>成田市立橋賀台小学校</t>
    <phoneticPr fontId="2"/>
  </si>
  <si>
    <t>乾</t>
    <phoneticPr fontId="2"/>
  </si>
  <si>
    <t>槙佑</t>
    <phoneticPr fontId="2"/>
  </si>
  <si>
    <t>イヌイ</t>
    <phoneticPr fontId="2"/>
  </si>
  <si>
    <t>シンスケ</t>
    <phoneticPr fontId="2"/>
  </si>
  <si>
    <t>成田市小泉475-42</t>
    <phoneticPr fontId="2"/>
  </si>
  <si>
    <t>286</t>
    <phoneticPr fontId="2"/>
  </si>
  <si>
    <t>0823</t>
    <phoneticPr fontId="2"/>
  </si>
  <si>
    <t>286</t>
    <phoneticPr fontId="2"/>
  </si>
  <si>
    <t>0819</t>
    <phoneticPr fontId="2"/>
  </si>
  <si>
    <t>成田市久住中央4-1-5</t>
    <phoneticPr fontId="2"/>
  </si>
  <si>
    <t>0476</t>
    <phoneticPr fontId="2"/>
  </si>
  <si>
    <t>36</t>
    <phoneticPr fontId="2"/>
  </si>
  <si>
    <t>85</t>
    <phoneticPr fontId="2"/>
  </si>
  <si>
    <t>8912</t>
    <phoneticPr fontId="2"/>
  </si>
  <si>
    <t>6674</t>
    <phoneticPr fontId="2"/>
  </si>
  <si>
    <t>成田市立平成小学校</t>
    <phoneticPr fontId="2"/>
  </si>
  <si>
    <t>ナカワタセ</t>
    <phoneticPr fontId="2"/>
  </si>
  <si>
    <t>中渡瀬</t>
    <rPh sb="0" eb="3">
      <t>ナカワタセ</t>
    </rPh>
    <phoneticPr fontId="2"/>
  </si>
  <si>
    <t>286</t>
    <phoneticPr fontId="2"/>
  </si>
  <si>
    <t>0013</t>
    <phoneticPr fontId="2"/>
  </si>
  <si>
    <t>090</t>
    <phoneticPr fontId="2"/>
  </si>
  <si>
    <t>成田市美郷台二丁目25番地1フロイデ・成田203号</t>
    <rPh sb="0" eb="9">
      <t>ナリタシミサトダイニチョウメ</t>
    </rPh>
    <rPh sb="11" eb="13">
      <t>バンチ</t>
    </rPh>
    <rPh sb="19" eb="21">
      <t>ナリタ</t>
    </rPh>
    <rPh sb="24" eb="25">
      <t>ゴウ</t>
    </rPh>
    <phoneticPr fontId="2"/>
  </si>
  <si>
    <t>090</t>
    <phoneticPr fontId="2"/>
  </si>
  <si>
    <t>ケンゴ</t>
    <phoneticPr fontId="2"/>
  </si>
  <si>
    <t>賢吾</t>
    <rPh sb="0" eb="2">
      <t>ケンゴ</t>
    </rPh>
    <phoneticPr fontId="2"/>
  </si>
  <si>
    <t>3225</t>
    <phoneticPr fontId="2"/>
  </si>
  <si>
    <t>0368</t>
    <phoneticPr fontId="2"/>
  </si>
  <si>
    <t>0368</t>
    <phoneticPr fontId="2"/>
  </si>
  <si>
    <t>私たち成田ドルフィンンズは成田市で唯一のバレーボールチームです。
サーブで攻めて目の前の１球１球を大事に。勝利を目指し全員バレーで頑張ります。</t>
    <rPh sb="0" eb="1">
      <t>ワタシ</t>
    </rPh>
    <rPh sb="3" eb="5">
      <t>ナリタ</t>
    </rPh>
    <rPh sb="13" eb="16">
      <t>ナリタシ</t>
    </rPh>
    <rPh sb="17" eb="19">
      <t>ユイイツ</t>
    </rPh>
    <rPh sb="37" eb="38">
      <t>セ</t>
    </rPh>
    <rPh sb="40" eb="41">
      <t>メ</t>
    </rPh>
    <rPh sb="42" eb="43">
      <t>マエ</t>
    </rPh>
    <rPh sb="45" eb="46">
      <t>キュウ</t>
    </rPh>
    <rPh sb="47" eb="48">
      <t>キュウ</t>
    </rPh>
    <rPh sb="49" eb="51">
      <t>ダイジ</t>
    </rPh>
    <rPh sb="53" eb="55">
      <t>ショウリ</t>
    </rPh>
    <rPh sb="56" eb="58">
      <t>メザ</t>
    </rPh>
    <rPh sb="59" eb="61">
      <t>ゼンイン</t>
    </rPh>
    <rPh sb="65" eb="67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</si>
</sst>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1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7"/>
  </sheetPr>
  <dimension ref="A1:AY59"/>
  <sheetViews>
    <sheetView showGridLines="0" tabSelected="1" view="pageBreakPreview" zoomScaleNormal="100" workbookViewId="0">
      <selection activeCell="AP26" sqref="AP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6" t="s">
        <v>115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</row>
    <row r="2" spans="1:51" ht="14.45" customHeight="1">
      <c r="A2" s="119" t="s">
        <v>121</v>
      </c>
      <c r="B2" s="120"/>
      <c r="C2" s="121" t="s">
        <v>162</v>
      </c>
      <c r="D2" s="122"/>
      <c r="E2" s="122"/>
      <c r="F2" s="122"/>
      <c r="G2" s="122"/>
      <c r="H2" s="122"/>
      <c r="I2" s="123"/>
      <c r="J2" s="93" t="s">
        <v>119</v>
      </c>
      <c r="K2" s="231"/>
      <c r="L2" s="231"/>
      <c r="M2" s="231"/>
      <c r="N2" s="231"/>
      <c r="O2" s="232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163</v>
      </c>
      <c r="D3" s="127"/>
      <c r="E3" s="127"/>
      <c r="F3" s="127"/>
      <c r="G3" s="127"/>
      <c r="H3" s="127"/>
      <c r="I3" s="128"/>
      <c r="J3" s="228" t="s">
        <v>91</v>
      </c>
      <c r="K3" s="229"/>
      <c r="L3" s="229"/>
      <c r="M3" s="229"/>
      <c r="N3" s="229"/>
      <c r="O3" s="230"/>
      <c r="P3" s="95" t="s">
        <v>132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4" t="s">
        <v>113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0" t="s">
        <v>123</v>
      </c>
      <c r="B4" s="241"/>
      <c r="C4" s="233">
        <v>430534511</v>
      </c>
      <c r="D4" s="234"/>
      <c r="E4" s="234"/>
      <c r="F4" s="234"/>
      <c r="G4" s="234"/>
      <c r="H4" s="234"/>
      <c r="I4" s="235"/>
      <c r="J4" s="244" t="s">
        <v>117</v>
      </c>
      <c r="K4" s="245"/>
      <c r="L4" s="245"/>
      <c r="M4" s="245"/>
      <c r="N4" s="245"/>
      <c r="O4" s="246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2" t="s">
        <v>116</v>
      </c>
      <c r="B5" s="243"/>
      <c r="C5" s="236"/>
      <c r="D5" s="237"/>
      <c r="E5" s="237"/>
      <c r="F5" s="237"/>
      <c r="G5" s="237"/>
      <c r="H5" s="237"/>
      <c r="I5" s="238"/>
      <c r="J5" s="200">
        <v>22010</v>
      </c>
      <c r="K5" s="200"/>
      <c r="L5" s="200"/>
      <c r="M5" s="200"/>
      <c r="N5" s="200"/>
      <c r="O5" s="200"/>
      <c r="P5" s="170" t="s">
        <v>133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134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3"/>
      <c r="C6" s="146" t="s">
        <v>107</v>
      </c>
      <c r="D6" s="147"/>
      <c r="E6" s="148" t="s">
        <v>108</v>
      </c>
      <c r="F6" s="149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2"/>
      <c r="B7" s="143"/>
      <c r="C7" s="111" t="s">
        <v>135</v>
      </c>
      <c r="D7" s="112"/>
      <c r="E7" s="113" t="s">
        <v>137</v>
      </c>
      <c r="F7" s="114"/>
      <c r="G7" s="202">
        <v>516771652</v>
      </c>
      <c r="H7" s="202"/>
      <c r="I7" s="202"/>
      <c r="J7" s="202">
        <v>304049</v>
      </c>
      <c r="K7" s="202"/>
      <c r="L7" s="202"/>
      <c r="M7" s="202"/>
      <c r="N7" s="202"/>
      <c r="O7" s="202"/>
      <c r="P7" s="175" t="s">
        <v>7</v>
      </c>
      <c r="Q7" s="176"/>
      <c r="R7" s="145" t="s">
        <v>141</v>
      </c>
      <c r="S7" s="145"/>
      <c r="T7" s="145"/>
      <c r="U7" s="145"/>
      <c r="V7" s="27" t="s">
        <v>8</v>
      </c>
      <c r="W7" s="135" t="s">
        <v>142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143</v>
      </c>
      <c r="AM7" s="59"/>
      <c r="AN7" s="59"/>
      <c r="AO7" s="59"/>
      <c r="AP7" s="59"/>
      <c r="AQ7" s="59"/>
      <c r="AR7" s="59"/>
      <c r="AS7" s="36" t="s">
        <v>10</v>
      </c>
      <c r="AT7" s="53">
        <v>66</v>
      </c>
    </row>
    <row r="8" spans="1:51" ht="18" customHeight="1">
      <c r="A8" s="72"/>
      <c r="B8" s="143"/>
      <c r="C8" s="150" t="s">
        <v>138</v>
      </c>
      <c r="D8" s="116"/>
      <c r="E8" s="117" t="s">
        <v>139</v>
      </c>
      <c r="F8" s="118"/>
      <c r="G8" s="202"/>
      <c r="H8" s="202"/>
      <c r="I8" s="202"/>
      <c r="J8" s="202"/>
      <c r="K8" s="202"/>
      <c r="L8" s="202"/>
      <c r="M8" s="202"/>
      <c r="N8" s="202"/>
      <c r="O8" s="202"/>
      <c r="P8" s="137" t="s">
        <v>140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0" t="s">
        <v>144</v>
      </c>
      <c r="AL8" s="61"/>
      <c r="AM8" s="61"/>
      <c r="AN8" s="61"/>
      <c r="AO8" s="37" t="s">
        <v>11</v>
      </c>
      <c r="AP8" s="61" t="s">
        <v>145</v>
      </c>
      <c r="AQ8" s="61"/>
      <c r="AR8" s="61"/>
      <c r="AS8" s="62"/>
      <c r="AT8" s="53"/>
    </row>
    <row r="9" spans="1:51" ht="14.45" customHeight="1">
      <c r="A9" s="72" t="s">
        <v>82</v>
      </c>
      <c r="B9" s="143"/>
      <c r="C9" s="111" t="s">
        <v>184</v>
      </c>
      <c r="D9" s="112"/>
      <c r="E9" s="113" t="s">
        <v>185</v>
      </c>
      <c r="F9" s="114"/>
      <c r="G9" s="202">
        <v>523105503</v>
      </c>
      <c r="H9" s="202"/>
      <c r="I9" s="202"/>
      <c r="J9" s="202"/>
      <c r="K9" s="202"/>
      <c r="L9" s="202"/>
      <c r="M9" s="202"/>
      <c r="N9" s="202"/>
      <c r="O9" s="202"/>
      <c r="P9" s="175" t="s">
        <v>7</v>
      </c>
      <c r="Q9" s="176"/>
      <c r="R9" s="145" t="s">
        <v>208</v>
      </c>
      <c r="S9" s="145"/>
      <c r="T9" s="145"/>
      <c r="U9" s="145"/>
      <c r="V9" s="27" t="s">
        <v>8</v>
      </c>
      <c r="W9" s="135" t="s">
        <v>209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213</v>
      </c>
      <c r="AM9" s="59"/>
      <c r="AN9" s="59"/>
      <c r="AO9" s="59"/>
      <c r="AP9" s="59"/>
      <c r="AQ9" s="59"/>
      <c r="AR9" s="59"/>
      <c r="AS9" s="36" t="s">
        <v>126</v>
      </c>
      <c r="AT9" s="54">
        <v>52</v>
      </c>
    </row>
    <row r="10" spans="1:51" ht="18" customHeight="1">
      <c r="A10" s="72"/>
      <c r="B10" s="143"/>
      <c r="C10" s="115" t="s">
        <v>182</v>
      </c>
      <c r="D10" s="116"/>
      <c r="E10" s="117" t="s">
        <v>183</v>
      </c>
      <c r="F10" s="118"/>
      <c r="G10" s="202"/>
      <c r="H10" s="202"/>
      <c r="I10" s="202"/>
      <c r="J10" s="202"/>
      <c r="K10" s="202"/>
      <c r="L10" s="202"/>
      <c r="M10" s="202"/>
      <c r="N10" s="202"/>
      <c r="O10" s="202"/>
      <c r="P10" s="137" t="s">
        <v>207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0" t="s">
        <v>214</v>
      </c>
      <c r="AL10" s="61"/>
      <c r="AM10" s="61"/>
      <c r="AN10" s="61"/>
      <c r="AO10" s="37" t="s">
        <v>127</v>
      </c>
      <c r="AP10" s="61" t="s">
        <v>216</v>
      </c>
      <c r="AQ10" s="61"/>
      <c r="AR10" s="61"/>
      <c r="AS10" s="62"/>
      <c r="AT10" s="54"/>
    </row>
    <row r="11" spans="1:51" ht="14.45" customHeight="1">
      <c r="A11" s="72" t="s">
        <v>83</v>
      </c>
      <c r="B11" s="143"/>
      <c r="C11" s="111" t="s">
        <v>205</v>
      </c>
      <c r="D11" s="112"/>
      <c r="E11" s="113" t="s">
        <v>206</v>
      </c>
      <c r="F11" s="114"/>
      <c r="G11" s="202">
        <v>523105510</v>
      </c>
      <c r="H11" s="202"/>
      <c r="I11" s="202"/>
      <c r="J11" s="202"/>
      <c r="K11" s="202"/>
      <c r="L11" s="202"/>
      <c r="M11" s="202"/>
      <c r="N11" s="202"/>
      <c r="O11" s="202"/>
      <c r="P11" s="175" t="s">
        <v>7</v>
      </c>
      <c r="Q11" s="176"/>
      <c r="R11" s="145" t="s">
        <v>210</v>
      </c>
      <c r="S11" s="145"/>
      <c r="T11" s="145"/>
      <c r="U11" s="145"/>
      <c r="V11" s="27" t="s">
        <v>8</v>
      </c>
      <c r="W11" s="135" t="s">
        <v>211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59" t="s">
        <v>213</v>
      </c>
      <c r="AM11" s="59"/>
      <c r="AN11" s="59"/>
      <c r="AO11" s="59"/>
      <c r="AP11" s="59"/>
      <c r="AQ11" s="59"/>
      <c r="AR11" s="59"/>
      <c r="AS11" s="36" t="s">
        <v>126</v>
      </c>
      <c r="AT11" s="54">
        <v>39</v>
      </c>
    </row>
    <row r="12" spans="1:51" ht="18" customHeight="1">
      <c r="A12" s="72"/>
      <c r="B12" s="143"/>
      <c r="C12" s="150" t="s">
        <v>203</v>
      </c>
      <c r="D12" s="116"/>
      <c r="E12" s="117" t="s">
        <v>204</v>
      </c>
      <c r="F12" s="118"/>
      <c r="G12" s="202"/>
      <c r="H12" s="202"/>
      <c r="I12" s="202"/>
      <c r="J12" s="202"/>
      <c r="K12" s="202"/>
      <c r="L12" s="202"/>
      <c r="M12" s="202"/>
      <c r="N12" s="202"/>
      <c r="O12" s="202"/>
      <c r="P12" s="137" t="s">
        <v>212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0" t="s">
        <v>215</v>
      </c>
      <c r="AL12" s="61"/>
      <c r="AM12" s="61"/>
      <c r="AN12" s="61"/>
      <c r="AO12" s="37" t="s">
        <v>127</v>
      </c>
      <c r="AP12" s="61" t="s">
        <v>217</v>
      </c>
      <c r="AQ12" s="61"/>
      <c r="AR12" s="61"/>
      <c r="AS12" s="62"/>
      <c r="AT12" s="54"/>
    </row>
    <row r="13" spans="1:51" ht="15" customHeight="1">
      <c r="A13" s="72" t="s">
        <v>84</v>
      </c>
      <c r="B13" s="143"/>
      <c r="C13" s="111" t="s">
        <v>146</v>
      </c>
      <c r="D13" s="112"/>
      <c r="E13" s="113" t="s">
        <v>136</v>
      </c>
      <c r="F13" s="114"/>
      <c r="G13" s="213"/>
      <c r="H13" s="213"/>
      <c r="I13" s="213"/>
      <c r="J13" s="213"/>
      <c r="K13" s="213"/>
      <c r="L13" s="213"/>
      <c r="M13" s="213"/>
      <c r="N13" s="213"/>
      <c r="O13" s="213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2"/>
      <c r="B14" s="143"/>
      <c r="C14" s="150" t="s">
        <v>138</v>
      </c>
      <c r="D14" s="116"/>
      <c r="E14" s="117" t="s">
        <v>139</v>
      </c>
      <c r="F14" s="118"/>
      <c r="G14" s="213"/>
      <c r="H14" s="213"/>
      <c r="I14" s="213"/>
      <c r="J14" s="213"/>
      <c r="K14" s="213"/>
      <c r="L14" s="213"/>
      <c r="M14" s="213"/>
      <c r="N14" s="213"/>
      <c r="O14" s="213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14" t="s">
        <v>98</v>
      </c>
      <c r="B15" s="143"/>
      <c r="C15" s="111" t="s">
        <v>219</v>
      </c>
      <c r="D15" s="112"/>
      <c r="E15" s="113" t="s">
        <v>226</v>
      </c>
      <c r="F15" s="114"/>
      <c r="G15" s="213"/>
      <c r="H15" s="213"/>
      <c r="I15" s="213"/>
      <c r="J15" s="213"/>
      <c r="K15" s="213"/>
      <c r="L15" s="213"/>
      <c r="M15" s="213"/>
      <c r="N15" s="213"/>
      <c r="O15" s="213"/>
      <c r="P15" s="175" t="s">
        <v>7</v>
      </c>
      <c r="Q15" s="176"/>
      <c r="R15" s="145" t="s">
        <v>221</v>
      </c>
      <c r="S15" s="145"/>
      <c r="T15" s="145"/>
      <c r="U15" s="145"/>
      <c r="V15" s="27" t="s">
        <v>8</v>
      </c>
      <c r="W15" s="135" t="s">
        <v>222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223</v>
      </c>
      <c r="AM15" s="59"/>
      <c r="AN15" s="59"/>
      <c r="AO15" s="59"/>
      <c r="AP15" s="59"/>
      <c r="AQ15" s="59"/>
      <c r="AR15" s="59"/>
      <c r="AS15" s="36" t="s">
        <v>126</v>
      </c>
      <c r="AT15" s="54"/>
    </row>
    <row r="16" spans="1:51" ht="18" customHeight="1">
      <c r="A16" s="72"/>
      <c r="B16" s="143"/>
      <c r="C16" s="150" t="s">
        <v>220</v>
      </c>
      <c r="D16" s="116"/>
      <c r="E16" s="117" t="s">
        <v>227</v>
      </c>
      <c r="F16" s="118"/>
      <c r="G16" s="213"/>
      <c r="H16" s="213"/>
      <c r="I16" s="213"/>
      <c r="J16" s="213"/>
      <c r="K16" s="213"/>
      <c r="L16" s="213"/>
      <c r="M16" s="213"/>
      <c r="N16" s="213"/>
      <c r="O16" s="213"/>
      <c r="P16" s="137" t="s">
        <v>224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0" t="s">
        <v>228</v>
      </c>
      <c r="AL16" s="61"/>
      <c r="AM16" s="61"/>
      <c r="AN16" s="61"/>
      <c r="AO16" s="37" t="s">
        <v>127</v>
      </c>
      <c r="AP16" s="61" t="s">
        <v>229</v>
      </c>
      <c r="AQ16" s="61"/>
      <c r="AR16" s="61"/>
      <c r="AS16" s="62"/>
      <c r="AT16" s="54"/>
    </row>
    <row r="17" spans="1:46">
      <c r="A17" s="72" t="s">
        <v>0</v>
      </c>
      <c r="B17" s="143"/>
      <c r="C17" s="194" t="str">
        <f>IF(P16="","",P16)</f>
        <v>成田市美郷台二丁目25番地1フロイデ・成田203号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3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3"/>
      <c r="C19" s="194" t="str">
        <f>IF(AL15="","",AL15&amp;"-"&amp;AK16&amp;"-"&amp;AP16)</f>
        <v>090-3225-0368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3"/>
      <c r="C21" s="224" t="s">
        <v>225</v>
      </c>
      <c r="D21" s="216"/>
      <c r="E21" s="216">
        <v>3225</v>
      </c>
      <c r="F21" s="216"/>
      <c r="G21" s="215" t="s">
        <v>230</v>
      </c>
      <c r="H21" s="21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9"/>
      <c r="C22" s="225"/>
      <c r="D22" s="217"/>
      <c r="E22" s="217"/>
      <c r="F22" s="217"/>
      <c r="G22" s="217"/>
      <c r="H22" s="21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1" t="s">
        <v>130</v>
      </c>
      <c r="B23" s="141" t="s">
        <v>86</v>
      </c>
      <c r="C23" s="195" t="s">
        <v>105</v>
      </c>
      <c r="D23" s="196"/>
      <c r="E23" s="197" t="s">
        <v>106</v>
      </c>
      <c r="F23" s="198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2"/>
      <c r="B24" s="143"/>
      <c r="C24" s="183" t="s">
        <v>103</v>
      </c>
      <c r="D24" s="184"/>
      <c r="E24" s="185" t="s">
        <v>104</v>
      </c>
      <c r="F24" s="186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99" t="s">
        <v>147</v>
      </c>
      <c r="C25" s="111" t="s">
        <v>148</v>
      </c>
      <c r="D25" s="112"/>
      <c r="E25" s="113" t="s">
        <v>149</v>
      </c>
      <c r="F25" s="114"/>
      <c r="G25" s="98">
        <v>5</v>
      </c>
      <c r="H25" s="99"/>
      <c r="I25" s="102" t="s">
        <v>156</v>
      </c>
      <c r="J25" s="103"/>
      <c r="K25" s="103"/>
      <c r="L25" s="99"/>
      <c r="M25" s="98">
        <v>520818291</v>
      </c>
      <c r="N25" s="103"/>
      <c r="O25" s="99"/>
      <c r="P25" s="98">
        <v>143</v>
      </c>
      <c r="Q25" s="103"/>
      <c r="R25" s="103"/>
      <c r="S25" s="103"/>
      <c r="T25" s="105"/>
      <c r="U25" s="1"/>
      <c r="V25" s="1"/>
      <c r="W25" s="1"/>
      <c r="X25" s="1"/>
      <c r="Y25" s="218">
        <v>12</v>
      </c>
      <c r="Z25" s="219"/>
      <c r="AA25" s="219"/>
      <c r="AB25" s="219"/>
      <c r="AC25" s="219"/>
      <c r="AD25" s="219"/>
      <c r="AE25" s="219"/>
      <c r="AF25" s="219"/>
      <c r="AG25" s="22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50" t="s">
        <v>150</v>
      </c>
      <c r="D26" s="116"/>
      <c r="E26" s="117" t="s">
        <v>151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21"/>
      <c r="Z26" s="222"/>
      <c r="AA26" s="222"/>
      <c r="AB26" s="222"/>
      <c r="AC26" s="222"/>
      <c r="AD26" s="222"/>
      <c r="AE26" s="222"/>
      <c r="AF26" s="222"/>
      <c r="AG26" s="22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152</v>
      </c>
      <c r="D27" s="112"/>
      <c r="E27" s="113" t="s">
        <v>153</v>
      </c>
      <c r="F27" s="114"/>
      <c r="G27" s="98">
        <v>5</v>
      </c>
      <c r="H27" s="99"/>
      <c r="I27" s="102" t="s">
        <v>156</v>
      </c>
      <c r="J27" s="103"/>
      <c r="K27" s="103"/>
      <c r="L27" s="99"/>
      <c r="M27" s="98">
        <v>520818284</v>
      </c>
      <c r="N27" s="103"/>
      <c r="O27" s="99"/>
      <c r="P27" s="98">
        <v>147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50" t="s">
        <v>154</v>
      </c>
      <c r="D28" s="116"/>
      <c r="E28" s="117" t="s">
        <v>155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203" t="s">
        <v>160</v>
      </c>
      <c r="D29" s="204"/>
      <c r="E29" s="205" t="s">
        <v>161</v>
      </c>
      <c r="F29" s="206"/>
      <c r="G29" s="98">
        <v>5</v>
      </c>
      <c r="H29" s="99"/>
      <c r="I29" s="98" t="s">
        <v>157</v>
      </c>
      <c r="J29" s="103"/>
      <c r="K29" s="103"/>
      <c r="L29" s="99"/>
      <c r="M29" s="98">
        <v>523063094</v>
      </c>
      <c r="N29" s="103"/>
      <c r="O29" s="99"/>
      <c r="P29" s="98">
        <v>153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207" t="s">
        <v>158</v>
      </c>
      <c r="D30" s="208"/>
      <c r="E30" s="209" t="s">
        <v>159</v>
      </c>
      <c r="F30" s="210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166</v>
      </c>
      <c r="D31" s="112"/>
      <c r="E31" s="113" t="s">
        <v>167</v>
      </c>
      <c r="F31" s="114"/>
      <c r="G31" s="98">
        <v>4</v>
      </c>
      <c r="H31" s="99"/>
      <c r="I31" s="102" t="s">
        <v>181</v>
      </c>
      <c r="J31" s="103"/>
      <c r="K31" s="103"/>
      <c r="L31" s="99"/>
      <c r="M31" s="98">
        <v>523837442</v>
      </c>
      <c r="N31" s="103"/>
      <c r="O31" s="99"/>
      <c r="P31" s="98">
        <v>147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50" t="s">
        <v>164</v>
      </c>
      <c r="D32" s="116"/>
      <c r="E32" s="117" t="s">
        <v>165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170</v>
      </c>
      <c r="D33" s="112"/>
      <c r="E33" s="113" t="s">
        <v>171</v>
      </c>
      <c r="F33" s="114"/>
      <c r="G33" s="98">
        <v>4</v>
      </c>
      <c r="H33" s="99"/>
      <c r="I33" s="102" t="s">
        <v>180</v>
      </c>
      <c r="J33" s="103"/>
      <c r="K33" s="103"/>
      <c r="L33" s="99"/>
      <c r="M33" s="98">
        <v>523851868</v>
      </c>
      <c r="N33" s="103"/>
      <c r="O33" s="99"/>
      <c r="P33" s="98">
        <v>140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03"/>
      <c r="AA33" s="103"/>
      <c r="AB33" s="103"/>
      <c r="AC33" s="103"/>
      <c r="AD33" s="103"/>
      <c r="AE33" s="103"/>
      <c r="AF33" s="103"/>
      <c r="AG33" s="10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50" t="s">
        <v>168</v>
      </c>
      <c r="D34" s="116"/>
      <c r="E34" s="117" t="s">
        <v>169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2"/>
      <c r="Z34" s="133"/>
      <c r="AA34" s="133"/>
      <c r="AB34" s="133"/>
      <c r="AC34" s="133"/>
      <c r="AD34" s="133"/>
      <c r="AE34" s="133"/>
      <c r="AF34" s="133"/>
      <c r="AG34" s="13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174</v>
      </c>
      <c r="D35" s="112"/>
      <c r="E35" s="113" t="s">
        <v>175</v>
      </c>
      <c r="F35" s="114"/>
      <c r="G35" s="98">
        <v>3</v>
      </c>
      <c r="H35" s="99"/>
      <c r="I35" s="98" t="s">
        <v>157</v>
      </c>
      <c r="J35" s="103"/>
      <c r="K35" s="103"/>
      <c r="L35" s="99"/>
      <c r="M35" s="98">
        <v>523522225</v>
      </c>
      <c r="N35" s="103"/>
      <c r="O35" s="99"/>
      <c r="P35" s="98">
        <v>147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50" t="s">
        <v>172</v>
      </c>
      <c r="D36" s="116"/>
      <c r="E36" s="117" t="s">
        <v>173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178</v>
      </c>
      <c r="D37" s="112"/>
      <c r="E37" s="113" t="s">
        <v>179</v>
      </c>
      <c r="F37" s="114"/>
      <c r="G37" s="98">
        <v>3</v>
      </c>
      <c r="H37" s="99"/>
      <c r="I37" s="98" t="s">
        <v>157</v>
      </c>
      <c r="J37" s="103"/>
      <c r="K37" s="103"/>
      <c r="L37" s="99"/>
      <c r="M37" s="98">
        <v>523851875</v>
      </c>
      <c r="N37" s="103"/>
      <c r="O37" s="99"/>
      <c r="P37" s="98">
        <v>140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50" t="s">
        <v>176</v>
      </c>
      <c r="D38" s="116"/>
      <c r="E38" s="117" t="s">
        <v>177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188</v>
      </c>
      <c r="D39" s="112"/>
      <c r="E39" s="113" t="s">
        <v>189</v>
      </c>
      <c r="F39" s="114"/>
      <c r="G39" s="98">
        <v>5</v>
      </c>
      <c r="H39" s="99"/>
      <c r="I39" s="102" t="s">
        <v>181</v>
      </c>
      <c r="J39" s="103"/>
      <c r="K39" s="103"/>
      <c r="L39" s="99"/>
      <c r="M39" s="98">
        <v>525337551</v>
      </c>
      <c r="N39" s="103"/>
      <c r="O39" s="99"/>
      <c r="P39" s="98">
        <v>153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186</v>
      </c>
      <c r="D40" s="116"/>
      <c r="E40" s="117" t="s">
        <v>187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192</v>
      </c>
      <c r="D41" s="112"/>
      <c r="E41" s="113" t="s">
        <v>193</v>
      </c>
      <c r="F41" s="114"/>
      <c r="G41" s="98">
        <v>5</v>
      </c>
      <c r="H41" s="99"/>
      <c r="I41" s="102" t="s">
        <v>181</v>
      </c>
      <c r="J41" s="103"/>
      <c r="K41" s="103"/>
      <c r="L41" s="99"/>
      <c r="M41" s="98">
        <v>525337568</v>
      </c>
      <c r="N41" s="103"/>
      <c r="O41" s="99"/>
      <c r="P41" s="98">
        <v>151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190</v>
      </c>
      <c r="D42" s="116"/>
      <c r="E42" s="117" t="s">
        <v>191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196</v>
      </c>
      <c r="D43" s="112"/>
      <c r="E43" s="113" t="s">
        <v>197</v>
      </c>
      <c r="F43" s="114"/>
      <c r="G43" s="98">
        <v>4</v>
      </c>
      <c r="H43" s="99"/>
      <c r="I43" s="102" t="s">
        <v>202</v>
      </c>
      <c r="J43" s="103"/>
      <c r="K43" s="103"/>
      <c r="L43" s="99"/>
      <c r="M43" s="98">
        <v>525337575</v>
      </c>
      <c r="N43" s="103"/>
      <c r="O43" s="99"/>
      <c r="P43" s="98">
        <v>143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194</v>
      </c>
      <c r="D44" s="116"/>
      <c r="E44" s="117" t="s">
        <v>195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200</v>
      </c>
      <c r="D45" s="112"/>
      <c r="E45" s="113" t="s">
        <v>201</v>
      </c>
      <c r="F45" s="114"/>
      <c r="G45" s="98">
        <v>3</v>
      </c>
      <c r="H45" s="99"/>
      <c r="I45" s="102" t="s">
        <v>218</v>
      </c>
      <c r="J45" s="103"/>
      <c r="K45" s="103"/>
      <c r="L45" s="99"/>
      <c r="M45" s="98">
        <v>525337582</v>
      </c>
      <c r="N45" s="103"/>
      <c r="O45" s="99"/>
      <c r="P45" s="98">
        <v>140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198</v>
      </c>
      <c r="D46" s="116"/>
      <c r="E46" s="117" t="s">
        <v>199</v>
      </c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/>
      <c r="D47" s="112"/>
      <c r="E47" s="113"/>
      <c r="F47" s="114"/>
      <c r="G47" s="98"/>
      <c r="H47" s="99"/>
      <c r="I47" s="102"/>
      <c r="J47" s="103"/>
      <c r="K47" s="103"/>
      <c r="L47" s="99"/>
      <c r="M47" s="98"/>
      <c r="N47" s="103"/>
      <c r="O47" s="99"/>
      <c r="P47" s="98"/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8"/>
      <c r="B48" s="189"/>
      <c r="C48" s="190"/>
      <c r="D48" s="191"/>
      <c r="E48" s="192"/>
      <c r="F48" s="193"/>
      <c r="G48" s="174"/>
      <c r="H48" s="187"/>
      <c r="I48" s="174"/>
      <c r="J48" s="133"/>
      <c r="K48" s="133"/>
      <c r="L48" s="187"/>
      <c r="M48" s="174"/>
      <c r="N48" s="133"/>
      <c r="O48" s="187"/>
      <c r="P48" s="174"/>
      <c r="Q48" s="133"/>
      <c r="R48" s="133"/>
      <c r="S48" s="133"/>
      <c r="T48" s="13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>
        <v>13</v>
      </c>
      <c r="C49" s="75"/>
      <c r="D49" s="76"/>
      <c r="E49" s="77"/>
      <c r="F49" s="78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9"/>
      <c r="D50" s="80"/>
      <c r="E50" s="81"/>
      <c r="F50" s="82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>
        <v>14</v>
      </c>
      <c r="C51" s="89"/>
      <c r="D51" s="76"/>
      <c r="E51" s="76"/>
      <c r="F51" s="78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90"/>
      <c r="D52" s="91"/>
      <c r="E52" s="91"/>
      <c r="F52" s="92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7" t="s">
        <v>102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0" t="s">
        <v>231</v>
      </c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2"/>
      <c r="U55" s="2"/>
      <c r="V55" s="56">
        <f>LEN(A55)</f>
        <v>71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9" spans="1:45"/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A20" sqref="A20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7" t="s">
        <v>12</v>
      </c>
      <c r="B1" s="24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7"/>
      <c r="B2" s="24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8" t="s">
        <v>19</v>
      </c>
      <c r="B4" s="249"/>
      <c r="C4" s="249"/>
      <c r="D4" s="249"/>
      <c r="E4" s="249"/>
      <c r="F4" s="249"/>
      <c r="G4" s="250"/>
      <c r="H4" s="5" t="s">
        <v>20</v>
      </c>
      <c r="I4" s="5" t="s">
        <v>21</v>
      </c>
      <c r="J4" s="251" t="s">
        <v>70</v>
      </c>
      <c r="K4" s="249"/>
      <c r="L4" s="249"/>
      <c r="M4" s="249"/>
      <c r="N4" s="249"/>
      <c r="O4" s="249"/>
      <c r="P4" s="249"/>
      <c r="Q4" s="250"/>
    </row>
    <row r="5" spans="1:41" ht="72" customHeight="1" thickBot="1">
      <c r="A5" s="252"/>
      <c r="B5" s="253"/>
      <c r="C5" s="253"/>
      <c r="D5" s="253"/>
      <c r="E5" s="253"/>
      <c r="F5" s="253"/>
      <c r="G5" s="254"/>
      <c r="H5" s="9" t="str">
        <f>IF(入力!J3="","",入力!J3)</f>
        <v>女子</v>
      </c>
      <c r="I5" s="9">
        <f>入力!Y25</f>
        <v>12</v>
      </c>
      <c r="J5" s="255"/>
      <c r="K5" s="256"/>
      <c r="L5" s="256"/>
      <c r="M5" s="256"/>
      <c r="N5" s="256"/>
      <c r="O5" s="256"/>
      <c r="P5" s="256"/>
      <c r="Q5" s="25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22010</v>
      </c>
      <c r="B7" s="13" t="str">
        <f>IF(入力!C3="","",入力!C3)</f>
        <v>成田ドルフィンズ</v>
      </c>
      <c r="C7" s="13" t="str">
        <f>IF(入力!C2="","",入力!C2)</f>
        <v>ナリタドルフィンス゛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ＪＲ成田</v>
      </c>
      <c r="S7" s="13" t="str">
        <f>IF(入力!AE5="","",入力!AE5)</f>
        <v>滑河</v>
      </c>
      <c r="T7" s="13"/>
      <c r="U7" s="13">
        <f>IF(入力!C4="","",入力!C4)</f>
        <v>430534511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宮</v>
      </c>
      <c r="D16" s="13" t="str">
        <f>IF(入力!E8="","",入力!E8)</f>
        <v>清美</v>
      </c>
      <c r="E16" s="13" t="str">
        <f>IF(入力!C7="","",入力!C7)</f>
        <v>ミヤ</v>
      </c>
      <c r="F16" s="13" t="str">
        <f>IF(入力!E7="","",入力!E7)</f>
        <v>キヨミ</v>
      </c>
      <c r="G16" s="13">
        <f>IF(入力!G7="","",入力!G7)</f>
        <v>516771652</v>
      </c>
      <c r="H16" s="13">
        <f>IF(入力!J7="","",入力!J7)</f>
        <v>304049</v>
      </c>
      <c r="I16" s="13" t="str">
        <f>IF(入力!M7="","",入力!M7)</f>
        <v/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0107</v>
      </c>
      <c r="T16" s="13" t="str">
        <f>IF(入力!P8="","",入力!P8)</f>
        <v>千葉県成田市猿山469</v>
      </c>
      <c r="U16" s="13" t="str">
        <f>IF(入力!AL7="","",入力!AL7)</f>
        <v>0476</v>
      </c>
      <c r="V16" s="13" t="str">
        <f>IF(入力!AK8="","",入力!AK8)</f>
        <v>96</v>
      </c>
      <c r="W16" s="13" t="str">
        <f>IF(入力!AP8="","",入力!AP8)</f>
        <v>0013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荒居</v>
      </c>
      <c r="D17" s="13" t="str">
        <f>IF(入力!E10="","",入力!E10)</f>
        <v>健司</v>
      </c>
      <c r="E17" s="13" t="str">
        <f>IF(入力!C9="","",入力!C9)</f>
        <v>アライ</v>
      </c>
      <c r="F17" s="13" t="str">
        <f>IF(入力!E9="","",入力!E9)</f>
        <v>ケンジ</v>
      </c>
      <c r="G17" s="13">
        <f>IF(入力!G9="","",入力!G9)</f>
        <v>523105503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286</v>
      </c>
      <c r="S17" s="13" t="str">
        <f>IF(入力!W9="","",入力!W9)</f>
        <v>0823</v>
      </c>
      <c r="T17" s="13" t="str">
        <f>IF(入力!P10="","",入力!P10)</f>
        <v>成田市小泉475-42</v>
      </c>
      <c r="U17" s="13" t="str">
        <f>IF(入力!AL9="","",入力!AL9)</f>
        <v>0476</v>
      </c>
      <c r="V17" s="13" t="str">
        <f>IF(入力!AK10="","",入力!AK10)</f>
        <v>36</v>
      </c>
      <c r="W17" s="13" t="str">
        <f>IF(入力!AP10="","",入力!AP10)</f>
        <v>8912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乾</v>
      </c>
      <c r="D20" s="13" t="str">
        <f>IF(入力!E12="","",入力!E12)</f>
        <v>槙佑</v>
      </c>
      <c r="E20" s="13" t="str">
        <f>IF(入力!C11="","",入力!C11)</f>
        <v>イヌイ</v>
      </c>
      <c r="F20" s="13" t="str">
        <f>IF(入力!E11="","",入力!E11)</f>
        <v>シンスケ</v>
      </c>
      <c r="G20" s="13">
        <f>IF(入力!G11="","",入力!G11)</f>
        <v>523105510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39</v>
      </c>
      <c r="M20" s="13"/>
      <c r="N20" s="13"/>
      <c r="O20" s="13"/>
      <c r="P20" s="13"/>
      <c r="Q20" s="13"/>
      <c r="R20" s="13" t="str">
        <f>IF(入力!R11="","",入力!R11)</f>
        <v>286</v>
      </c>
      <c r="S20" s="13" t="str">
        <f>IF(入力!W11="","",入力!W11)</f>
        <v>0819</v>
      </c>
      <c r="T20" s="13" t="str">
        <f>IF(入力!P12="","",入力!P12)</f>
        <v>成田市久住中央4-1-5</v>
      </c>
      <c r="U20" s="13" t="str">
        <f>IF(入力!AL11="","",入力!AL11)</f>
        <v>0476</v>
      </c>
      <c r="V20" s="13" t="str">
        <f>IF(入力!AK12="","",入力!AK12)</f>
        <v>85</v>
      </c>
      <c r="W20" s="13" t="str">
        <f>IF(入力!AP12="","",入力!AP12)</f>
        <v>6674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中渡瀬</v>
      </c>
      <c r="D22" s="13" t="str">
        <f>IF(入力!E16="","",入力!E16)</f>
        <v>賢吾</v>
      </c>
      <c r="E22" s="13" t="str">
        <f>IF(入力!C15="","",入力!C15)</f>
        <v>ナカワタセ</v>
      </c>
      <c r="F22" s="13" t="str">
        <f>IF(入力!E15="","",入力!E15)</f>
        <v>ケンゴ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3225</v>
      </c>
      <c r="P22" s="13" t="str">
        <f>IF(入力!G21="","",入力!G21)</f>
        <v>0368</v>
      </c>
      <c r="Q22" s="13"/>
      <c r="R22" s="13" t="str">
        <f>IF(入力!R15="","",入力!R15)</f>
        <v>286</v>
      </c>
      <c r="S22" s="13" t="str">
        <f>IF(入力!W15="","",入力!W15)</f>
        <v>0013</v>
      </c>
      <c r="T22" s="13" t="str">
        <f>IF(入力!P16="","",入力!P16)</f>
        <v>成田市美郷台二丁目25番地1フロイデ・成田203号</v>
      </c>
      <c r="U22" s="13" t="str">
        <f>IF(入力!AL15="","",入力!AL15)</f>
        <v>090</v>
      </c>
      <c r="V22" s="13" t="str">
        <f>IF(入力!AK16="","",入力!AK16)</f>
        <v>3225</v>
      </c>
      <c r="W22" s="13" t="str">
        <f>IF(入力!AP16="","",入力!AP16)</f>
        <v>0368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宮</v>
      </c>
      <c r="D23" s="13" t="str">
        <f>IF(入力!$E$14="","",入力!$E$14)</f>
        <v>清美</v>
      </c>
      <c r="E23" s="13" t="str">
        <f>IF(入力!$C$13="","",入力!$C$13)</f>
        <v>ミヤ</v>
      </c>
      <c r="F23" s="13" t="str">
        <f>IF(入力!$E$13="","",入力!$E$13)</f>
        <v>キヨミ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荒居</v>
      </c>
      <c r="D24" s="51" t="str">
        <f>VLOOKUP($B$51,$A$53:$F$352,4)</f>
        <v>昴</v>
      </c>
      <c r="E24" s="51" t="str">
        <f>VLOOKUP($B$51,$A$53:$F$352,5)</f>
        <v>アライ</v>
      </c>
      <c r="F24" s="51" t="str">
        <f>VLOOKUP($B$51,$A$53:$F$352,6)</f>
        <v>スバル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荒居</v>
      </c>
      <c r="D53" s="13" t="str">
        <f>IF(入力!E26="","",入力!E26)</f>
        <v>昴</v>
      </c>
      <c r="E53" s="13" t="str">
        <f>IF(入力!C25="","",入力!C25)</f>
        <v>アライ</v>
      </c>
      <c r="F53" s="13" t="str">
        <f>IF(入力!E25="","",入力!E25)</f>
        <v>スバル</v>
      </c>
      <c r="G53" s="13">
        <f>IF(入力!M25="","",入力!M25)</f>
        <v>520818291</v>
      </c>
      <c r="H53" s="13" t="str">
        <f>IF(入力!I25="","",入力!I25)</f>
        <v>成田市立久住小学校</v>
      </c>
      <c r="I53" s="13">
        <f>IF(入力!G25="","",入力!G25)</f>
        <v>5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乾</v>
      </c>
      <c r="D54" s="13" t="str">
        <f>IF(入力!E28="","",入力!E28)</f>
        <v>愛里</v>
      </c>
      <c r="E54" s="13" t="str">
        <f>IF(入力!C27="","",入力!C27)</f>
        <v>イヌイ</v>
      </c>
      <c r="F54" s="13" t="str">
        <f>IF(入力!E27="","",入力!E27)</f>
        <v>アイリ</v>
      </c>
      <c r="G54" s="13">
        <f>IF(入力!M27="","",入力!M27)</f>
        <v>520818284</v>
      </c>
      <c r="H54" s="13" t="str">
        <f>IF(入力!I27="","",入力!I27)</f>
        <v>成田市立久住小学校</v>
      </c>
      <c r="I54" s="13">
        <f>IF(入力!G27="","",入力!G27)</f>
        <v>5</v>
      </c>
      <c r="J54" s="13">
        <f>IF(入力!P27="","",入力!P27)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山口</v>
      </c>
      <c r="D55" s="13" t="str">
        <f>IF(入力!E30="","",入力!E30)</f>
        <v>結愛</v>
      </c>
      <c r="E55" s="13" t="str">
        <f>IF(入力!C29="","",入力!C29)</f>
        <v>ヤマグチ</v>
      </c>
      <c r="F55" s="13" t="str">
        <f>IF(入力!E29="","",入力!E29)</f>
        <v>ユイ</v>
      </c>
      <c r="G55" s="13">
        <f>IF(入力!M29="","",入力!M29)</f>
        <v>523063094</v>
      </c>
      <c r="H55" s="13" t="str">
        <f>IF(入力!I29="","",入力!I29)</f>
        <v>成田市立下総みどり学園</v>
      </c>
      <c r="I55" s="13">
        <f>IF(入力!G29="","",入力!G29)</f>
        <v>5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吉岡</v>
      </c>
      <c r="D56" s="13" t="str">
        <f>IF(入力!E32="","",入力!E32)</f>
        <v>奏和</v>
      </c>
      <c r="E56" s="13" t="str">
        <f>IF(入力!C31="","",入力!C31)</f>
        <v>ヨシオカ</v>
      </c>
      <c r="F56" s="13" t="str">
        <f>IF(入力!E31="","",入力!E31)</f>
        <v>ソナ</v>
      </c>
      <c r="G56" s="13">
        <f>IF(入力!M31="","",入力!M31)</f>
        <v>523837442</v>
      </c>
      <c r="H56" s="13" t="str">
        <f>IF(入力!I31="","",入力!I31)</f>
        <v>成田市立美郷台小学校</v>
      </c>
      <c r="I56" s="13">
        <f>IF(入力!G31="","",入力!G31)</f>
        <v>4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若狭</v>
      </c>
      <c r="D57" s="13" t="str">
        <f>IF(入力!E34="","",入力!E34)</f>
        <v>陽夏乃</v>
      </c>
      <c r="E57" s="13" t="str">
        <f>IF(入力!C33="","",入力!C33)</f>
        <v>ワカサ</v>
      </c>
      <c r="F57" s="13" t="str">
        <f>IF(入力!E33="","",入力!E33)</f>
        <v>ヒナノ</v>
      </c>
      <c r="G57" s="13">
        <f>IF(入力!M33="","",入力!M33)</f>
        <v>523851868</v>
      </c>
      <c r="H57" s="13" t="str">
        <f>IF(入力!I33="","",入力!I33)</f>
        <v>成田市立神宮寺小学校</v>
      </c>
      <c r="I57" s="13">
        <f>IF(入力!G33="","",入力!G33)</f>
        <v>4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塩谷</v>
      </c>
      <c r="D58" s="13" t="str">
        <f>IF(入力!E36="","",入力!E36)</f>
        <v>海瑠</v>
      </c>
      <c r="E58" s="13" t="str">
        <f>IF(入力!C35="","",入力!C35)</f>
        <v>シオヤ</v>
      </c>
      <c r="F58" s="13" t="str">
        <f>IF(入力!E35="","",入力!E35)</f>
        <v>ミル</v>
      </c>
      <c r="G58" s="13">
        <f>IF(入力!M35="","",入力!M35)</f>
        <v>523522225</v>
      </c>
      <c r="H58" s="13" t="str">
        <f>IF(入力!I35="","",入力!I35)</f>
        <v>成田市立下総みどり学園</v>
      </c>
      <c r="I58" s="13">
        <f>IF(入力!G35="","",入力!G35)</f>
        <v>3</v>
      </c>
      <c r="J58" s="13">
        <f>IF(入力!P35="","",入力!P35)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紙谷</v>
      </c>
      <c r="D59" s="13" t="str">
        <f>IF(入力!E38="","",入力!E38)</f>
        <v>花寿美</v>
      </c>
      <c r="E59" s="13" t="str">
        <f>IF(入力!C37="","",入力!C37)</f>
        <v>カミヤ</v>
      </c>
      <c r="F59" s="13" t="str">
        <f>IF(入力!E37="","",入力!E37)</f>
        <v>カスミ</v>
      </c>
      <c r="G59" s="13">
        <f>IF(入力!M37="","",入力!M37)</f>
        <v>523851875</v>
      </c>
      <c r="H59" s="13" t="str">
        <f>IF(入力!I37="","",入力!I37)</f>
        <v>成田市立下総みどり学園</v>
      </c>
      <c r="I59" s="13">
        <f>IF(入力!G37="","",入力!G37)</f>
        <v>3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岡﨑</v>
      </c>
      <c r="D60" s="13" t="str">
        <f>IF(入力!E40="","",入力!E40)</f>
        <v>凜音</v>
      </c>
      <c r="E60" s="13" t="str">
        <f>IF(入力!C39="","",入力!C39)</f>
        <v>オカザキ</v>
      </c>
      <c r="F60" s="13" t="str">
        <f>IF(入力!E39="","",入力!E39)</f>
        <v>リン</v>
      </c>
      <c r="G60" s="13">
        <f>IF(入力!M39="","",入力!M39)</f>
        <v>525337551</v>
      </c>
      <c r="H60" s="13" t="str">
        <f>IF(入力!I39="","",入力!I39)</f>
        <v>成田市立美郷台小学校</v>
      </c>
      <c r="I60" s="13">
        <f>IF(入力!G39="","",入力!G39)</f>
        <v>5</v>
      </c>
      <c r="J60" s="13">
        <f>IF(入力!P39="","",入力!P39)</f>
        <v>153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常世田</v>
      </c>
      <c r="D61" s="13" t="str">
        <f>IF(入力!E42="","",入力!E42)</f>
        <v>侑奈</v>
      </c>
      <c r="E61" s="13" t="str">
        <f>IF(入力!C41="","",入力!C41)</f>
        <v>トコヨダ</v>
      </c>
      <c r="F61" s="13" t="str">
        <f>IF(入力!E41="","",入力!E41)</f>
        <v>ユナ</v>
      </c>
      <c r="G61" s="13">
        <f>IF(入力!M41="","",入力!M41)</f>
        <v>525337568</v>
      </c>
      <c r="H61" s="13" t="str">
        <f>IF(入力!I41="","",入力!I41)</f>
        <v>成田市立美郷台小学校</v>
      </c>
      <c r="I61" s="13">
        <f>IF(入力!G41="","",入力!G41)</f>
        <v>5</v>
      </c>
      <c r="J61" s="13">
        <f>IF(入力!P41="","",入力!P41)</f>
        <v>151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鈴木</v>
      </c>
      <c r="D62" s="13" t="str">
        <f>IF(入力!E44="","",入力!E44)</f>
        <v>芽彩</v>
      </c>
      <c r="E62" s="13" t="str">
        <f>IF(入力!C43="","",入力!C43)</f>
        <v>スズキ</v>
      </c>
      <c r="F62" s="13" t="str">
        <f>IF(入力!E43="","",入力!E43)</f>
        <v>メイ</v>
      </c>
      <c r="G62" s="13">
        <f>IF(入力!M43="","",入力!M43)</f>
        <v>525337575</v>
      </c>
      <c r="H62" s="13" t="str">
        <f>IF(入力!I43="","",入力!I43)</f>
        <v>成田市立橋賀台小学校</v>
      </c>
      <c r="I62" s="13">
        <f>IF(入力!G43="","",入力!G43)</f>
        <v>4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 xml:space="preserve"> 髙橋</v>
      </c>
      <c r="D63" s="13" t="str">
        <f>IF(入力!E46="","",入力!E46)</f>
        <v>心晴</v>
      </c>
      <c r="E63" s="13" t="str">
        <f>IF(入力!C45="","",入力!C45)</f>
        <v>タカハシ</v>
      </c>
      <c r="F63" s="13" t="str">
        <f>IF(入力!E45="","",入力!E45)</f>
        <v>コハル</v>
      </c>
      <c r="G63" s="13">
        <f>IF(入力!M45="","",入力!M45)</f>
        <v>525337582</v>
      </c>
      <c r="H63" s="13" t="str">
        <f>IF(入力!I45="","",入力!I45)</f>
        <v>成田市立平成小学校</v>
      </c>
      <c r="I63" s="13">
        <f>IF(入力!G45="","",入力!G45)</f>
        <v>3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PCUser</cp:lastModifiedBy>
  <cp:lastPrinted>2025-01-21T10:13:08Z</cp:lastPrinted>
  <dcterms:created xsi:type="dcterms:W3CDTF">2014-04-05T09:56:00Z</dcterms:created>
  <dcterms:modified xsi:type="dcterms:W3CDTF">2025-01-23T04:57:54Z</dcterms:modified>
</cp:coreProperties>
</file>