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toshi\Downloads\"/>
    </mc:Choice>
  </mc:AlternateContent>
  <xr:revisionPtr revIDLastSave="0" documentId="13_ncr:1_{19C4DA0C-D176-4277-A2F5-D1C2AC997876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<sst xmlns="http://schemas.openxmlformats.org/spreadsheetml/2006/main" count="269" uniqueCount="201">
  <si>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</si>
  <si>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</si>
  <si>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</si>
  <si>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</si>
  <si>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</si>
  <si>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</si>
  <si>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</si>
  <si>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</si>
  <si>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</si>
  <si>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</si>
  <si>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</si>
  <si>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</si>
  <si>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</si>
  <si>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</si>
  <si>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</si>
  <si>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</si>
  <si>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</si>
  <si>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</si>
  <si>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</si>
  <si>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</si>
  <si>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</si>
  <si>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</si>
  <si>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</si>
  <si>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</si>
  <si>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</si>
  <si>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</si>
  <si>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</si>
  <si>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</si>
  <si>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</si>
  <si>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</si>
  <si>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</si>
  <si>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</si>
  <si>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</si>
  <si>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</si>
  <si>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</si>
  <si>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</si>
  <si>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</si>
  <si>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</si>
  <si>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</si>
  <si>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</si>
  <si>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</si>
  <si>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</si>
  <si>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</si>
  <si>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</si>
  <si>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</si>
  <si>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</si>
  <si>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</si>
  <si>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</si>
  <si>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</si>
  <si>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</si>
  <si>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</si>
  <si>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</si>
  <si>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</si>
  <si>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</si>
  <si>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</si>
  <si>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</si>
  <si>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</si>
  <si>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</si>
  <si>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</si>
  <si>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</si>
  <si>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</si>
  <si>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</si>
  <si>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</si>
  <si>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</si>
  <si>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</si>
  <si>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</si>
  <si>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</si>
  <si>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</si>
  <si>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</si>
  <si>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</si>
  <si>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</si>
  <si>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</si>
  <si>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</si>
  <si>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</si>
  <si>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</si>
  <si>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</si>
  <si>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</si>
  <si>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</si>
  <si>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</si>
  <si>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</si>
  <si>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</si>
  <si>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</si>
  <si>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</si>
  <si>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</si>
  <si>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</si>
  <si>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</si>
  <si>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</si>
  <si>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</si>
  <si>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</si>
  <si>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</si>
  <si>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</si>
  <si>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</si>
  <si>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</si>
  <si>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</si>
  <si>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</si>
  <si>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</si>
  <si>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</si>
  <si>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</si>
  <si>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</si>
  <si>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</si>
  <si>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</si>
  <si>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</si>
  <si>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</si>
  <si>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</si>
  <si>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</si>
  <si>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</si>
  <si>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</si>
  <si>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</si>
  <si>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</si>
  <si>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</si>
  <si>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</si>
  <si>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</si>
  <si>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</si>
  <si>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</si>
  <si>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</si>
  <si>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</si>
  <si>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</si>
  <si>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</si>
  <si>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</si>
  <si>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</si>
  <si>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</si>
  <si>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</si>
  <si>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</si>
  <si>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</si>
  <si>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</si>
  <si>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</si>
  <si>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</si>
  <si>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</si>
  <si>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</si>
  <si>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</si>
  <si>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</si>
  <si>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</si>
  <si>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山武ジュニア</t>
    <rPh sb="0" eb="2">
      <t>サンブ</t>
    </rPh>
    <phoneticPr fontId="2"/>
  </si>
  <si>
    <t>サンブジュニア</t>
    <phoneticPr fontId="2"/>
  </si>
  <si>
    <t>女子</t>
    <rPh sb="0" eb="2">
      <t>ジョシ</t>
    </rPh>
    <phoneticPr fontId="2"/>
  </si>
  <si>
    <t>山武市</t>
    <rPh sb="0" eb="3">
      <t>サンムシ</t>
    </rPh>
    <phoneticPr fontId="2"/>
  </si>
  <si>
    <t>北東支部</t>
    <rPh sb="0" eb="4">
      <t>ホクトウシブ</t>
    </rPh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</si>
  <si>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</si>
  <si>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</si>
  <si>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セキ</t>
    <phoneticPr fontId="2"/>
  </si>
  <si>
    <t>ヒトシ</t>
    <phoneticPr fontId="2"/>
  </si>
  <si>
    <t>289</t>
    <phoneticPr fontId="2"/>
  </si>
  <si>
    <t>1223</t>
    <phoneticPr fontId="2"/>
  </si>
  <si>
    <t>山武市埴谷2245-14</t>
    <rPh sb="0" eb="5">
      <t>サンムシハニヤ</t>
    </rPh>
    <phoneticPr fontId="2"/>
  </si>
  <si>
    <t>0475</t>
    <phoneticPr fontId="2"/>
  </si>
  <si>
    <t>89</t>
    <phoneticPr fontId="2"/>
  </si>
  <si>
    <t>1764</t>
    <phoneticPr fontId="2"/>
  </si>
  <si>
    <t>天野</t>
    <rPh sb="0" eb="2">
      <t>アマノ</t>
    </rPh>
    <phoneticPr fontId="2"/>
  </si>
  <si>
    <t>羽海</t>
    <rPh sb="0" eb="1">
      <t>ウ</t>
    </rPh>
    <rPh sb="1" eb="2">
      <t>ウミ</t>
    </rPh>
    <phoneticPr fontId="2"/>
  </si>
  <si>
    <t>アマノ</t>
    <phoneticPr fontId="2"/>
  </si>
  <si>
    <t>ウミ</t>
    <phoneticPr fontId="2"/>
  </si>
  <si>
    <t>睦岡小学校</t>
    <rPh sb="0" eb="2">
      <t>ムツオカ</t>
    </rPh>
    <rPh sb="2" eb="5">
      <t>ショウガッコウ</t>
    </rPh>
    <phoneticPr fontId="2"/>
  </si>
  <si>
    <t>綿貫</t>
    <rPh sb="0" eb="2">
      <t>ワタヌキ</t>
    </rPh>
    <phoneticPr fontId="2"/>
  </si>
  <si>
    <t>明花</t>
    <rPh sb="0" eb="2">
      <t>メイカ</t>
    </rPh>
    <phoneticPr fontId="2"/>
  </si>
  <si>
    <t>ワタヌキ</t>
    <phoneticPr fontId="2"/>
  </si>
  <si>
    <t>メイカ</t>
    <phoneticPr fontId="2"/>
  </si>
  <si>
    <t>日向小学校</t>
    <rPh sb="0" eb="2">
      <t>ヒュウガ</t>
    </rPh>
    <rPh sb="2" eb="5">
      <t>ショウガッコウ</t>
    </rPh>
    <phoneticPr fontId="2"/>
  </si>
  <si>
    <t>大野</t>
    <rPh sb="0" eb="2">
      <t>オオノ</t>
    </rPh>
    <phoneticPr fontId="2"/>
  </si>
  <si>
    <t>オオノ</t>
    <phoneticPr fontId="2"/>
  </si>
  <si>
    <t>リノ</t>
    <phoneticPr fontId="2"/>
  </si>
  <si>
    <t>松原</t>
    <rPh sb="0" eb="2">
      <t>マツバラ</t>
    </rPh>
    <phoneticPr fontId="2"/>
  </si>
  <si>
    <t>花歩</t>
    <rPh sb="0" eb="2">
      <t>カホ</t>
    </rPh>
    <phoneticPr fontId="2"/>
  </si>
  <si>
    <t>マツバラ</t>
    <phoneticPr fontId="2"/>
  </si>
  <si>
    <t>カホ</t>
    <phoneticPr fontId="2"/>
  </si>
  <si>
    <t>タカマツ</t>
    <phoneticPr fontId="2"/>
  </si>
  <si>
    <t>高松</t>
    <rPh sb="0" eb="2">
      <t>タカマツ</t>
    </rPh>
    <phoneticPr fontId="2"/>
  </si>
  <si>
    <t>真子</t>
    <rPh sb="0" eb="2">
      <t>マコ</t>
    </rPh>
    <phoneticPr fontId="2"/>
  </si>
  <si>
    <t>マコ</t>
    <phoneticPr fontId="2"/>
  </si>
  <si>
    <t>クボタ</t>
    <phoneticPr fontId="2"/>
  </si>
  <si>
    <t>久保田</t>
    <rPh sb="0" eb="3">
      <t>クボタ</t>
    </rPh>
    <phoneticPr fontId="2"/>
  </si>
  <si>
    <t>美海</t>
    <rPh sb="0" eb="2">
      <t>ミウ</t>
    </rPh>
    <phoneticPr fontId="2"/>
  </si>
  <si>
    <t>ミウ</t>
    <phoneticPr fontId="2"/>
  </si>
  <si>
    <t>山武北小学校</t>
    <rPh sb="0" eb="2">
      <t>サンブ</t>
    </rPh>
    <rPh sb="2" eb="3">
      <t>キタ</t>
    </rPh>
    <rPh sb="3" eb="6">
      <t>ショウガッコウ</t>
    </rPh>
    <phoneticPr fontId="2"/>
  </si>
  <si>
    <t>樫村</t>
    <rPh sb="0" eb="2">
      <t>カシムラ</t>
    </rPh>
    <phoneticPr fontId="2"/>
  </si>
  <si>
    <t>カシムラ</t>
    <phoneticPr fontId="2"/>
  </si>
  <si>
    <t>メイ</t>
    <phoneticPr fontId="2"/>
  </si>
  <si>
    <t>萌衣</t>
    <rPh sb="0" eb="2">
      <t>メイ</t>
    </rPh>
    <phoneticPr fontId="2"/>
  </si>
  <si>
    <t>椿</t>
    <rPh sb="0" eb="1">
      <t>ツバキ</t>
    </rPh>
    <phoneticPr fontId="2"/>
  </si>
  <si>
    <t>ツバキ</t>
    <phoneticPr fontId="2"/>
  </si>
  <si>
    <t>ハンナ</t>
    <phoneticPr fontId="2"/>
  </si>
  <si>
    <t>帆南</t>
    <rPh sb="0" eb="1">
      <t>ホ</t>
    </rPh>
    <rPh sb="1" eb="2">
      <t>ミナミ</t>
    </rPh>
    <phoneticPr fontId="2"/>
  </si>
  <si>
    <t>ナミ</t>
    <phoneticPr fontId="2"/>
  </si>
  <si>
    <t>アキバ</t>
    <phoneticPr fontId="2"/>
  </si>
  <si>
    <t>秋葉</t>
    <rPh sb="0" eb="2">
      <t>アキバ</t>
    </rPh>
    <phoneticPr fontId="2"/>
  </si>
  <si>
    <t>栞里</t>
    <rPh sb="0" eb="2">
      <t>シオリ</t>
    </rPh>
    <phoneticPr fontId="2"/>
  </si>
  <si>
    <t>シオリ</t>
    <phoneticPr fontId="2"/>
  </si>
  <si>
    <t>エマ</t>
    <phoneticPr fontId="2"/>
  </si>
  <si>
    <t>永茉</t>
    <rPh sb="0" eb="1">
      <t>エイ</t>
    </rPh>
    <rPh sb="1" eb="2">
      <t>マツ</t>
    </rPh>
    <phoneticPr fontId="2"/>
  </si>
  <si>
    <t>①</t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</si>
  <si>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</si>
  <si>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</si>
  <si>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セキ</t>
    <phoneticPr fontId="2"/>
  </si>
  <si>
    <t>ヒトシ</t>
    <phoneticPr fontId="2"/>
  </si>
  <si>
    <t>289</t>
    <phoneticPr fontId="2"/>
  </si>
  <si>
    <t>1223</t>
    <phoneticPr fontId="2"/>
  </si>
  <si>
    <t>0475</t>
    <phoneticPr fontId="2"/>
  </si>
  <si>
    <t>89</t>
    <phoneticPr fontId="2"/>
  </si>
  <si>
    <t>1764</t>
    <phoneticPr fontId="2"/>
  </si>
  <si>
    <t>璃之</t>
    <rPh sb="0" eb="1">
      <t>リ</t>
    </rPh>
    <rPh sb="1" eb="2">
      <t>ノ</t>
    </rPh>
    <phoneticPr fontId="2"/>
  </si>
  <si>
    <t>夏海</t>
    <rPh sb="0" eb="1">
      <t>ナツ</t>
    </rPh>
    <rPh sb="1" eb="2">
      <t>ウミ</t>
    </rPh>
    <phoneticPr fontId="2"/>
  </si>
  <si>
    <t>みんなで声出し、笑顔を忘れずに！一本一本丁寧にボールを繋いで頑張ります！</t>
    <rPh sb="4" eb="6">
      <t>コエダ</t>
    </rPh>
    <rPh sb="8" eb="10">
      <t>エガオ</t>
    </rPh>
    <rPh sb="11" eb="12">
      <t>ワス</t>
    </rPh>
    <rPh sb="16" eb="18">
      <t>イッポン</t>
    </rPh>
    <rPh sb="18" eb="20">
      <t>イッポン</t>
    </rPh>
    <rPh sb="20" eb="22">
      <t>テイネイ</t>
    </rPh>
    <rPh sb="27" eb="28">
      <t>ツナ</t>
    </rPh>
    <rPh sb="30" eb="3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</si>
</sst>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4" zoomScaleNormal="100" workbookViewId="0">
      <selection activeCell="M51" sqref="M51:O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2" t="s">
        <v>121</v>
      </c>
      <c r="B2" s="193"/>
      <c r="C2" s="194" t="s">
        <v>133</v>
      </c>
      <c r="D2" s="195"/>
      <c r="E2" s="195"/>
      <c r="F2" s="195"/>
      <c r="G2" s="195"/>
      <c r="H2" s="195"/>
      <c r="I2" s="196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132</v>
      </c>
      <c r="D3" s="200"/>
      <c r="E3" s="200"/>
      <c r="F3" s="200"/>
      <c r="G3" s="200"/>
      <c r="H3" s="200"/>
      <c r="I3" s="201"/>
      <c r="J3" s="59" t="s">
        <v>134</v>
      </c>
      <c r="K3" s="60"/>
      <c r="L3" s="60"/>
      <c r="M3" s="60"/>
      <c r="N3" s="60"/>
      <c r="O3" s="61"/>
      <c r="P3" s="189" t="s">
        <v>135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1" t="s">
        <v>136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436101807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2"/>
      <c r="K5" s="122"/>
      <c r="L5" s="122"/>
      <c r="M5" s="122"/>
      <c r="N5" s="122"/>
      <c r="O5" s="122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7" t="s">
        <v>107</v>
      </c>
      <c r="D6" s="208"/>
      <c r="E6" s="182" t="s">
        <v>108</v>
      </c>
      <c r="F6" s="183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4" t="s">
        <v>124</v>
      </c>
    </row>
    <row r="7" spans="1:51" ht="13.5" customHeight="1">
      <c r="A7" s="75"/>
      <c r="B7" s="76"/>
      <c r="C7" s="111" t="s">
        <v>139</v>
      </c>
      <c r="D7" s="87"/>
      <c r="E7" s="112" t="s">
        <v>140</v>
      </c>
      <c r="F7" s="88"/>
      <c r="G7" s="68">
        <v>508329574</v>
      </c>
      <c r="H7" s="68"/>
      <c r="I7" s="68"/>
      <c r="J7" s="68">
        <v>18458</v>
      </c>
      <c r="K7" s="68"/>
      <c r="L7" s="68"/>
      <c r="M7" s="68"/>
      <c r="N7" s="68"/>
      <c r="O7" s="68"/>
      <c r="P7" s="65" t="s">
        <v>7</v>
      </c>
      <c r="Q7" s="66"/>
      <c r="R7" s="132" t="s">
        <v>141</v>
      </c>
      <c r="S7" s="85"/>
      <c r="T7" s="85"/>
      <c r="U7" s="85"/>
      <c r="V7" s="27" t="s">
        <v>8</v>
      </c>
      <c r="W7" s="83" t="s">
        <v>142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144</v>
      </c>
      <c r="AM7" s="124"/>
      <c r="AN7" s="124"/>
      <c r="AO7" s="124"/>
      <c r="AP7" s="124"/>
      <c r="AQ7" s="124"/>
      <c r="AR7" s="124"/>
      <c r="AS7" s="36" t="s">
        <v>10</v>
      </c>
      <c r="AT7" s="234">
        <v>58</v>
      </c>
    </row>
    <row r="8" spans="1:51" ht="18" customHeight="1">
      <c r="A8" s="75"/>
      <c r="B8" s="76"/>
      <c r="C8" s="114" t="s">
        <v>137</v>
      </c>
      <c r="D8" s="115"/>
      <c r="E8" s="116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143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145</v>
      </c>
      <c r="AL8" s="128"/>
      <c r="AM8" s="128"/>
      <c r="AN8" s="128"/>
      <c r="AO8" s="37" t="s">
        <v>11</v>
      </c>
      <c r="AP8" s="129" t="s">
        <v>146</v>
      </c>
      <c r="AQ8" s="128"/>
      <c r="AR8" s="128"/>
      <c r="AS8" s="130"/>
      <c r="AT8" s="234"/>
    </row>
    <row r="9" spans="1:51" ht="14.45" customHeight="1">
      <c r="A9" s="75" t="s">
        <v>82</v>
      </c>
      <c r="B9" s="76"/>
      <c r="C9" s="111" t="s">
        <v>191</v>
      </c>
      <c r="D9" s="87"/>
      <c r="E9" s="112" t="s">
        <v>192</v>
      </c>
      <c r="F9" s="88"/>
      <c r="G9" s="68">
        <v>508329574</v>
      </c>
      <c r="H9" s="68"/>
      <c r="I9" s="68"/>
      <c r="J9" s="68">
        <v>18458</v>
      </c>
      <c r="K9" s="68"/>
      <c r="L9" s="68"/>
      <c r="M9" s="68"/>
      <c r="N9" s="68"/>
      <c r="O9" s="68"/>
      <c r="P9" s="65" t="s">
        <v>7</v>
      </c>
      <c r="Q9" s="66"/>
      <c r="R9" s="132" t="s">
        <v>193</v>
      </c>
      <c r="S9" s="85"/>
      <c r="T9" s="85"/>
      <c r="U9" s="85"/>
      <c r="V9" s="27" t="s">
        <v>8</v>
      </c>
      <c r="W9" s="83" t="s">
        <v>194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3" t="s">
        <v>195</v>
      </c>
      <c r="AM9" s="124"/>
      <c r="AN9" s="124"/>
      <c r="AO9" s="124"/>
      <c r="AP9" s="124"/>
      <c r="AQ9" s="124"/>
      <c r="AR9" s="124"/>
      <c r="AS9" s="36" t="s">
        <v>126</v>
      </c>
      <c r="AT9" s="235"/>
    </row>
    <row r="10" spans="1:51" ht="18" customHeight="1">
      <c r="A10" s="75"/>
      <c r="B10" s="76"/>
      <c r="C10" s="114" t="s">
        <v>189</v>
      </c>
      <c r="D10" s="115"/>
      <c r="E10" s="116" t="s">
        <v>190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143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5"/>
      <c r="AK10" s="127" t="s">
        <v>196</v>
      </c>
      <c r="AL10" s="128"/>
      <c r="AM10" s="128"/>
      <c r="AN10" s="128"/>
      <c r="AO10" s="37" t="s">
        <v>127</v>
      </c>
      <c r="AP10" s="129" t="s">
        <v>197</v>
      </c>
      <c r="AQ10" s="128"/>
      <c r="AR10" s="128"/>
      <c r="AS10" s="130"/>
      <c r="AT10" s="235"/>
    </row>
    <row r="11" spans="1:51" ht="14.45" customHeight="1">
      <c r="A11" s="75" t="s">
        <v>83</v>
      </c>
      <c r="B11" s="76"/>
      <c r="C11" s="142"/>
      <c r="D11" s="87"/>
      <c r="E11" s="87"/>
      <c r="F11" s="88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4"/>
      <c r="AM11" s="124"/>
      <c r="AN11" s="124"/>
      <c r="AO11" s="124"/>
      <c r="AP11" s="124"/>
      <c r="AQ11" s="124"/>
      <c r="AR11" s="124"/>
      <c r="AS11" s="36" t="s">
        <v>126</v>
      </c>
      <c r="AT11" s="235"/>
    </row>
    <row r="12" spans="1:51" ht="18" customHeight="1">
      <c r="A12" s="75"/>
      <c r="B12" s="76"/>
      <c r="C12" s="131"/>
      <c r="D12" s="115"/>
      <c r="E12" s="115"/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84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5"/>
      <c r="AK12" s="186"/>
      <c r="AL12" s="128"/>
      <c r="AM12" s="128"/>
      <c r="AN12" s="128"/>
      <c r="AO12" s="37" t="s">
        <v>127</v>
      </c>
      <c r="AP12" s="128"/>
      <c r="AQ12" s="128"/>
      <c r="AR12" s="128"/>
      <c r="AS12" s="130"/>
      <c r="AT12" s="235"/>
    </row>
    <row r="13" spans="1:51" ht="15" customHeight="1">
      <c r="A13" s="75" t="s">
        <v>84</v>
      </c>
      <c r="B13" s="76"/>
      <c r="C13" s="142"/>
      <c r="D13" s="87"/>
      <c r="E13" s="87"/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6"/>
    </row>
    <row r="14" spans="1:51" ht="18" customHeight="1">
      <c r="A14" s="75"/>
      <c r="B14" s="76"/>
      <c r="C14" s="131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6"/>
    </row>
    <row r="15" spans="1:51" ht="15" customHeight="1">
      <c r="A15" s="121" t="s">
        <v>98</v>
      </c>
      <c r="B15" s="76"/>
      <c r="C15" s="111" t="s">
        <v>139</v>
      </c>
      <c r="D15" s="87"/>
      <c r="E15" s="112" t="s">
        <v>140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2" t="s">
        <v>141</v>
      </c>
      <c r="S15" s="85"/>
      <c r="T15" s="85"/>
      <c r="U15" s="85"/>
      <c r="V15" s="27" t="s">
        <v>8</v>
      </c>
      <c r="W15" s="83" t="s">
        <v>142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3" t="s">
        <v>144</v>
      </c>
      <c r="AM15" s="124"/>
      <c r="AN15" s="124"/>
      <c r="AO15" s="124"/>
      <c r="AP15" s="124"/>
      <c r="AQ15" s="124"/>
      <c r="AR15" s="124"/>
      <c r="AS15" s="36" t="s">
        <v>126</v>
      </c>
      <c r="AT15" s="235"/>
    </row>
    <row r="16" spans="1:51" ht="18" customHeight="1">
      <c r="A16" s="75"/>
      <c r="B16" s="76"/>
      <c r="C16" s="114" t="s">
        <v>137</v>
      </c>
      <c r="D16" s="115"/>
      <c r="E16" s="116" t="s">
        <v>138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143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5"/>
      <c r="AK16" s="127" t="s">
        <v>145</v>
      </c>
      <c r="AL16" s="128"/>
      <c r="AM16" s="128"/>
      <c r="AN16" s="128"/>
      <c r="AO16" s="37" t="s">
        <v>127</v>
      </c>
      <c r="AP16" s="129" t="s">
        <v>146</v>
      </c>
      <c r="AQ16" s="128"/>
      <c r="AR16" s="128"/>
      <c r="AS16" s="130"/>
      <c r="AT16" s="235"/>
    </row>
    <row r="17" spans="1:46">
      <c r="A17" s="75" t="s">
        <v>0</v>
      </c>
      <c r="B17" s="76"/>
      <c r="C17" s="137" t="str">
        <f>IF(P16="","",P16)</f>
        <v>山武市埴谷2245-14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7" t="str">
        <f>IF(AL15="","",AL15&amp;"-"&amp;AK16&amp;"-"&amp;AP16)</f>
        <v>0475-89-1764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5519</v>
      </c>
      <c r="F21" s="54"/>
      <c r="G21" s="54">
        <v>4297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130</v>
      </c>
      <c r="B23" s="118" t="s">
        <v>86</v>
      </c>
      <c r="C23" s="138" t="s">
        <v>105</v>
      </c>
      <c r="D23" s="139"/>
      <c r="E23" s="140" t="s">
        <v>106</v>
      </c>
      <c r="F23" s="141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4" t="s">
        <v>99</v>
      </c>
      <c r="Q23" s="118"/>
      <c r="R23" s="118"/>
      <c r="S23" s="118"/>
      <c r="T23" s="20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49" t="s">
        <v>103</v>
      </c>
      <c r="D24" s="150"/>
      <c r="E24" s="151" t="s">
        <v>104</v>
      </c>
      <c r="F24" s="152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6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36" t="s">
        <v>188</v>
      </c>
      <c r="C25" s="111" t="s">
        <v>149</v>
      </c>
      <c r="D25" s="87"/>
      <c r="E25" s="112" t="s">
        <v>150</v>
      </c>
      <c r="F25" s="88"/>
      <c r="G25" s="98">
        <v>6</v>
      </c>
      <c r="H25" s="94"/>
      <c r="I25" s="92" t="s">
        <v>151</v>
      </c>
      <c r="J25" s="93"/>
      <c r="K25" s="93"/>
      <c r="L25" s="94"/>
      <c r="M25" s="98">
        <v>519977176</v>
      </c>
      <c r="N25" s="93"/>
      <c r="O25" s="94"/>
      <c r="P25" s="98">
        <v>142</v>
      </c>
      <c r="Q25" s="93"/>
      <c r="R25" s="93"/>
      <c r="S25" s="93"/>
      <c r="T25" s="99"/>
      <c r="U25" s="1"/>
      <c r="V25" s="1"/>
      <c r="W25" s="1"/>
      <c r="X25" s="1"/>
      <c r="Y25" s="101">
        <v>8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147</v>
      </c>
      <c r="D26" s="115"/>
      <c r="E26" s="116" t="s">
        <v>148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154</v>
      </c>
      <c r="D27" s="87"/>
      <c r="E27" s="112" t="s">
        <v>155</v>
      </c>
      <c r="F27" s="88"/>
      <c r="G27" s="98">
        <v>6</v>
      </c>
      <c r="H27" s="94"/>
      <c r="I27" s="92" t="s">
        <v>156</v>
      </c>
      <c r="J27" s="93"/>
      <c r="K27" s="93"/>
      <c r="L27" s="94"/>
      <c r="M27" s="98">
        <v>519068904</v>
      </c>
      <c r="N27" s="93"/>
      <c r="O27" s="94"/>
      <c r="P27" s="98">
        <v>155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152</v>
      </c>
      <c r="D28" s="115"/>
      <c r="E28" s="116" t="s">
        <v>153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158</v>
      </c>
      <c r="D29" s="87"/>
      <c r="E29" s="112" t="s">
        <v>159</v>
      </c>
      <c r="F29" s="88"/>
      <c r="G29" s="98">
        <v>6</v>
      </c>
      <c r="H29" s="94"/>
      <c r="I29" s="92" t="s">
        <v>151</v>
      </c>
      <c r="J29" s="93"/>
      <c r="K29" s="93"/>
      <c r="L29" s="94"/>
      <c r="M29" s="98">
        <v>519068911</v>
      </c>
      <c r="N29" s="93"/>
      <c r="O29" s="94"/>
      <c r="P29" s="98">
        <v>157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157</v>
      </c>
      <c r="D30" s="115"/>
      <c r="E30" s="116" t="s">
        <v>198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162</v>
      </c>
      <c r="D31" s="87"/>
      <c r="E31" s="112" t="s">
        <v>163</v>
      </c>
      <c r="F31" s="88"/>
      <c r="G31" s="98">
        <v>6</v>
      </c>
      <c r="H31" s="94"/>
      <c r="I31" s="92" t="s">
        <v>156</v>
      </c>
      <c r="J31" s="93"/>
      <c r="K31" s="93"/>
      <c r="L31" s="94"/>
      <c r="M31" s="98">
        <v>519977169</v>
      </c>
      <c r="N31" s="93"/>
      <c r="O31" s="94"/>
      <c r="P31" s="98">
        <v>151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160</v>
      </c>
      <c r="D32" s="115"/>
      <c r="E32" s="116" t="s">
        <v>161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164</v>
      </c>
      <c r="D33" s="87"/>
      <c r="E33" s="112" t="s">
        <v>167</v>
      </c>
      <c r="F33" s="88"/>
      <c r="G33" s="98">
        <v>6</v>
      </c>
      <c r="H33" s="94"/>
      <c r="I33" s="92" t="s">
        <v>151</v>
      </c>
      <c r="J33" s="93"/>
      <c r="K33" s="93"/>
      <c r="L33" s="94"/>
      <c r="M33" s="98">
        <v>519977183</v>
      </c>
      <c r="N33" s="93"/>
      <c r="O33" s="94"/>
      <c r="P33" s="98">
        <v>147</v>
      </c>
      <c r="Q33" s="93"/>
      <c r="R33" s="93"/>
      <c r="S33" s="93"/>
      <c r="T33" s="99"/>
      <c r="U33" s="1"/>
      <c r="V33" s="1"/>
      <c r="W33" s="1"/>
      <c r="X33" s="1"/>
      <c r="Y33" s="202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165</v>
      </c>
      <c r="D34" s="115"/>
      <c r="E34" s="116" t="s">
        <v>166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3"/>
      <c r="Z34" s="155"/>
      <c r="AA34" s="155"/>
      <c r="AB34" s="155"/>
      <c r="AC34" s="155"/>
      <c r="AD34" s="155"/>
      <c r="AE34" s="155"/>
      <c r="AF34" s="155"/>
      <c r="AG34" s="1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168</v>
      </c>
      <c r="D35" s="87"/>
      <c r="E35" s="112" t="s">
        <v>171</v>
      </c>
      <c r="F35" s="88"/>
      <c r="G35" s="98">
        <v>6</v>
      </c>
      <c r="H35" s="94"/>
      <c r="I35" s="92" t="s">
        <v>172</v>
      </c>
      <c r="J35" s="93"/>
      <c r="K35" s="93"/>
      <c r="L35" s="94"/>
      <c r="M35" s="98">
        <v>522002636</v>
      </c>
      <c r="N35" s="93"/>
      <c r="O35" s="94"/>
      <c r="P35" s="98">
        <v>153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169</v>
      </c>
      <c r="D36" s="115"/>
      <c r="E36" s="116" t="s">
        <v>170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174</v>
      </c>
      <c r="D37" s="87"/>
      <c r="E37" s="112" t="s">
        <v>175</v>
      </c>
      <c r="F37" s="88"/>
      <c r="G37" s="98">
        <v>6</v>
      </c>
      <c r="H37" s="94"/>
      <c r="I37" s="92" t="s">
        <v>156</v>
      </c>
      <c r="J37" s="93"/>
      <c r="K37" s="93"/>
      <c r="L37" s="94"/>
      <c r="M37" s="98">
        <v>522002643</v>
      </c>
      <c r="N37" s="93"/>
      <c r="O37" s="94"/>
      <c r="P37" s="98">
        <v>156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173</v>
      </c>
      <c r="D38" s="115"/>
      <c r="E38" s="116" t="s">
        <v>176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178</v>
      </c>
      <c r="D39" s="87"/>
      <c r="E39" s="112" t="s">
        <v>179</v>
      </c>
      <c r="F39" s="88"/>
      <c r="G39" s="98">
        <v>6</v>
      </c>
      <c r="H39" s="94"/>
      <c r="I39" s="92" t="s">
        <v>172</v>
      </c>
      <c r="J39" s="93"/>
      <c r="K39" s="93"/>
      <c r="L39" s="94"/>
      <c r="M39" s="98">
        <v>522818565</v>
      </c>
      <c r="N39" s="93"/>
      <c r="O39" s="94"/>
      <c r="P39" s="98">
        <v>137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177</v>
      </c>
      <c r="D40" s="115"/>
      <c r="E40" s="116" t="s">
        <v>180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168</v>
      </c>
      <c r="D41" s="87"/>
      <c r="E41" s="112" t="s">
        <v>181</v>
      </c>
      <c r="F41" s="88"/>
      <c r="G41" s="98">
        <v>1</v>
      </c>
      <c r="H41" s="94"/>
      <c r="I41" s="92" t="s">
        <v>172</v>
      </c>
      <c r="J41" s="93"/>
      <c r="K41" s="93"/>
      <c r="L41" s="94"/>
      <c r="M41" s="98">
        <v>522814192</v>
      </c>
      <c r="N41" s="93"/>
      <c r="O41" s="94"/>
      <c r="P41" s="98">
        <v>120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169</v>
      </c>
      <c r="D42" s="115"/>
      <c r="E42" s="116" t="s">
        <v>199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11</v>
      </c>
      <c r="C43" s="111" t="s">
        <v>182</v>
      </c>
      <c r="D43" s="87"/>
      <c r="E43" s="112" t="s">
        <v>185</v>
      </c>
      <c r="F43" s="88"/>
      <c r="G43" s="98">
        <v>1</v>
      </c>
      <c r="H43" s="94"/>
      <c r="I43" s="92" t="s">
        <v>172</v>
      </c>
      <c r="J43" s="93"/>
      <c r="K43" s="93"/>
      <c r="L43" s="94"/>
      <c r="M43" s="98">
        <v>522814185</v>
      </c>
      <c r="N43" s="93"/>
      <c r="O43" s="94"/>
      <c r="P43" s="98">
        <v>116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183</v>
      </c>
      <c r="D44" s="115"/>
      <c r="E44" s="116" t="s">
        <v>184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14</v>
      </c>
      <c r="C45" s="111" t="s">
        <v>162</v>
      </c>
      <c r="D45" s="87"/>
      <c r="E45" s="112" t="s">
        <v>186</v>
      </c>
      <c r="F45" s="88"/>
      <c r="G45" s="98">
        <v>1</v>
      </c>
      <c r="H45" s="94"/>
      <c r="I45" s="92" t="s">
        <v>172</v>
      </c>
      <c r="J45" s="93"/>
      <c r="K45" s="93"/>
      <c r="L45" s="94"/>
      <c r="M45" s="98">
        <v>522814208</v>
      </c>
      <c r="N45" s="93"/>
      <c r="O45" s="94"/>
      <c r="P45" s="98">
        <v>120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160</v>
      </c>
      <c r="D46" s="115"/>
      <c r="E46" s="116" t="s">
        <v>187</v>
      </c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/>
      <c r="C47" s="142"/>
      <c r="D47" s="87"/>
      <c r="E47" s="87"/>
      <c r="F47" s="88"/>
      <c r="G47" s="98"/>
      <c r="H47" s="94"/>
      <c r="I47" s="98"/>
      <c r="J47" s="93"/>
      <c r="K47" s="93"/>
      <c r="L47" s="94"/>
      <c r="M47" s="98"/>
      <c r="N47" s="93"/>
      <c r="O47" s="94"/>
      <c r="P47" s="98"/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/>
      <c r="D48" s="159"/>
      <c r="E48" s="159"/>
      <c r="F48" s="160"/>
      <c r="G48" s="153"/>
      <c r="H48" s="154"/>
      <c r="I48" s="153"/>
      <c r="J48" s="155"/>
      <c r="K48" s="155"/>
      <c r="L48" s="154"/>
      <c r="M48" s="153"/>
      <c r="N48" s="155"/>
      <c r="O48" s="154"/>
      <c r="P48" s="153"/>
      <c r="Q48" s="155"/>
      <c r="R48" s="155"/>
      <c r="S48" s="155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7">
        <v>13</v>
      </c>
      <c r="B49" s="218"/>
      <c r="C49" s="220"/>
      <c r="D49" s="221"/>
      <c r="E49" s="221"/>
      <c r="F49" s="222"/>
      <c r="G49" s="209"/>
      <c r="H49" s="211"/>
      <c r="I49" s="209"/>
      <c r="J49" s="210"/>
      <c r="K49" s="210"/>
      <c r="L49" s="211"/>
      <c r="M49" s="209"/>
      <c r="N49" s="210"/>
      <c r="O49" s="211"/>
      <c r="P49" s="209"/>
      <c r="Q49" s="210"/>
      <c r="R49" s="210"/>
      <c r="S49" s="210"/>
      <c r="T49" s="21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9"/>
      <c r="C50" s="223"/>
      <c r="D50" s="224"/>
      <c r="E50" s="224"/>
      <c r="F50" s="225"/>
      <c r="G50" s="212"/>
      <c r="H50" s="214"/>
      <c r="I50" s="212"/>
      <c r="J50" s="213"/>
      <c r="K50" s="213"/>
      <c r="L50" s="214"/>
      <c r="M50" s="212"/>
      <c r="N50" s="213"/>
      <c r="O50" s="214"/>
      <c r="P50" s="212"/>
      <c r="Q50" s="213"/>
      <c r="R50" s="213"/>
      <c r="S50" s="213"/>
      <c r="T50" s="21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8"/>
      <c r="C51" s="220"/>
      <c r="D51" s="221"/>
      <c r="E51" s="221"/>
      <c r="F51" s="222"/>
      <c r="G51" s="209"/>
      <c r="H51" s="211"/>
      <c r="I51" s="209"/>
      <c r="J51" s="210"/>
      <c r="K51" s="210"/>
      <c r="L51" s="211"/>
      <c r="M51" s="209"/>
      <c r="N51" s="210"/>
      <c r="O51" s="211"/>
      <c r="P51" s="209"/>
      <c r="Q51" s="210"/>
      <c r="R51" s="210"/>
      <c r="S51" s="210"/>
      <c r="T51" s="21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0"/>
      <c r="C52" s="231"/>
      <c r="D52" s="232"/>
      <c r="E52" s="232"/>
      <c r="F52" s="233"/>
      <c r="G52" s="226"/>
      <c r="H52" s="227"/>
      <c r="I52" s="226"/>
      <c r="J52" s="228"/>
      <c r="K52" s="228"/>
      <c r="L52" s="227"/>
      <c r="M52" s="226"/>
      <c r="N52" s="228"/>
      <c r="O52" s="227"/>
      <c r="P52" s="226"/>
      <c r="Q52" s="228"/>
      <c r="R52" s="228"/>
      <c r="S52" s="228"/>
      <c r="T52" s="22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200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37">
        <f>LEN(A55)</f>
        <v>36</v>
      </c>
      <c r="W55" s="238"/>
      <c r="X55" s="238"/>
      <c r="Y55" s="238"/>
      <c r="Z55" s="238"/>
      <c r="AA55" s="238"/>
      <c r="AB55" s="238"/>
      <c r="AC55" s="238"/>
      <c r="AD55" s="238"/>
      <c r="AE55" s="238"/>
      <c r="AF55" s="23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女子</v>
      </c>
      <c r="I5" s="9">
        <f>入力!Y25</f>
        <v>8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山武ジュニア</v>
      </c>
      <c r="C7" s="13" t="str">
        <f>IF(入力!C2="","",入力!C2)</f>
        <v>サンブジュニア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436101807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関</v>
      </c>
      <c r="D16" s="13" t="str">
        <f>IF(入力!E8="","",入力!E8)</f>
        <v>仁史</v>
      </c>
      <c r="E16" s="13" t="str">
        <f>IF(入力!C7="","",入力!C7)</f>
        <v>セキ</v>
      </c>
      <c r="F16" s="13" t="str">
        <f>IF(入力!E7="","",入力!E7)</f>
        <v>ヒトシ</v>
      </c>
      <c r="G16" s="13">
        <f>IF(入力!G7="","",入力!G7)</f>
        <v>508329574</v>
      </c>
      <c r="H16" s="13">
        <f>IF(入力!J7="","",入力!J7)</f>
        <v>18458</v>
      </c>
      <c r="I16" s="13" t="str">
        <f>IF(入力!M7="","",入力!M7)</f>
        <v/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1223</v>
      </c>
      <c r="T16" s="13" t="str">
        <f>IF(入力!P8="","",入力!P8)</f>
        <v>山武市埴谷2245-14</v>
      </c>
      <c r="U16" s="13" t="str">
        <f>IF(入力!AL7="","",入力!AL7)</f>
        <v>0475</v>
      </c>
      <c r="V16" s="13" t="str">
        <f>IF(入力!AK8="","",入力!AK8)</f>
        <v>89</v>
      </c>
      <c r="W16" s="13" t="str">
        <f>IF(入力!AP8="","",入力!AP8)</f>
        <v>1764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関</v>
      </c>
      <c r="D17" s="13" t="str">
        <f>IF(入力!E10="","",入力!E10)</f>
        <v>仁史</v>
      </c>
      <c r="E17" s="13" t="str">
        <f>IF(入力!C9="","",入力!C9)</f>
        <v>セキ</v>
      </c>
      <c r="F17" s="13" t="str">
        <f>IF(入力!E9="","",入力!E9)</f>
        <v>ヒトシ</v>
      </c>
      <c r="G17" s="13">
        <f>IF(入力!G9="","",入力!G9)</f>
        <v>508329574</v>
      </c>
      <c r="H17" s="13">
        <f>IF(入力!J9="","",入力!J9)</f>
        <v>18458</v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1223</v>
      </c>
      <c r="T17" s="13" t="str">
        <f>IF(入力!P10="","",入力!P10)</f>
        <v>山武市埴谷2245-14</v>
      </c>
      <c r="U17" s="13" t="str">
        <f>IF(入力!AL9="","",入力!AL9)</f>
        <v>0475</v>
      </c>
      <c r="V17" s="13" t="str">
        <f>IF(入力!AK10="","",入力!AK10)</f>
        <v>89</v>
      </c>
      <c r="W17" s="13" t="str">
        <f>IF(入力!AP10="","",入力!AP10)</f>
        <v>1764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関</v>
      </c>
      <c r="D22" s="13" t="str">
        <f>IF(入力!E16="","",入力!E16)</f>
        <v>仁史</v>
      </c>
      <c r="E22" s="13" t="str">
        <f>IF(入力!C15="","",入力!C15)</f>
        <v>セキ</v>
      </c>
      <c r="F22" s="13" t="str">
        <f>IF(入力!E15="","",入力!E15)</f>
        <v>ヒトシ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80</v>
      </c>
      <c r="O22" s="13">
        <f>IF(入力!E21="","",入力!E21)</f>
        <v>5519</v>
      </c>
      <c r="P22" s="13">
        <f>IF(入力!G21="","",入力!G21)</f>
        <v>4297</v>
      </c>
      <c r="Q22" s="13"/>
      <c r="R22" s="13" t="str">
        <f>IF(入力!R15="","",入力!R15)</f>
        <v>289</v>
      </c>
      <c r="S22" s="13" t="str">
        <f>IF(入力!W15="","",入力!W15)</f>
        <v>1223</v>
      </c>
      <c r="T22" s="13" t="str">
        <f>IF(入力!P16="","",入力!P16)</f>
        <v>山武市埴谷2245-14</v>
      </c>
      <c r="U22" s="13" t="str">
        <f>IF(入力!AL15="","",入力!AL15)</f>
        <v>0475</v>
      </c>
      <c r="V22" s="13" t="str">
        <f>IF(入力!AK16="","",入力!AK16)</f>
        <v>89</v>
      </c>
      <c r="W22" s="13" t="str">
        <f>IF(入力!AP16="","",入力!AP16)</f>
        <v>1764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天野</v>
      </c>
      <c r="D24" s="51" t="str">
        <f>VLOOKUP($B$51,$A$53:$F$352,4)</f>
        <v>羽海</v>
      </c>
      <c r="E24" s="51" t="str">
        <f>VLOOKUP($B$51,$A$53:$F$352,5)</f>
        <v>アマノ</v>
      </c>
      <c r="F24" s="51" t="str">
        <f>VLOOKUP($B$51,$A$53:$F$352,6)</f>
        <v>ウミ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天野</v>
      </c>
      <c r="D53" s="13" t="str">
        <f>IF(入力!E26="","",入力!E26)</f>
        <v>羽海</v>
      </c>
      <c r="E53" s="13" t="str">
        <f>IF(入力!C25="","",入力!C25)</f>
        <v>アマノ</v>
      </c>
      <c r="F53" s="13" t="str">
        <f>IF(入力!E25="","",入力!E25)</f>
        <v>ウミ</v>
      </c>
      <c r="G53" s="13">
        <f>IF(入力!M25="","",入力!M25)</f>
        <v>519977176</v>
      </c>
      <c r="H53" s="13" t="str">
        <f>IF(入力!I25="","",入力!I25)</f>
        <v>睦岡小学校</v>
      </c>
      <c r="I53" s="13">
        <f>IF(入力!G25="","",入力!G25)</f>
        <v>6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綿貫</v>
      </c>
      <c r="D54" s="13" t="str">
        <f>IF(入力!E28="","",入力!E28)</f>
        <v>明花</v>
      </c>
      <c r="E54" s="13" t="str">
        <f>IF(入力!C27="","",入力!C27)</f>
        <v>ワタヌキ</v>
      </c>
      <c r="F54" s="13" t="str">
        <f>IF(入力!E27="","",入力!E27)</f>
        <v>メイカ</v>
      </c>
      <c r="G54" s="13">
        <f>IF(入力!M27="","",入力!M27)</f>
        <v>519068904</v>
      </c>
      <c r="H54" s="13" t="str">
        <f>IF(入力!I27="","",入力!I27)</f>
        <v>日向小学校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大野</v>
      </c>
      <c r="D55" s="13" t="str">
        <f>IF(入力!E30="","",入力!E30)</f>
        <v>璃之</v>
      </c>
      <c r="E55" s="13" t="str">
        <f>IF(入力!C29="","",入力!C29)</f>
        <v>オオノ</v>
      </c>
      <c r="F55" s="13" t="str">
        <f>IF(入力!E29="","",入力!E29)</f>
        <v>リノ</v>
      </c>
      <c r="G55" s="13">
        <f>IF(入力!M29="","",入力!M29)</f>
        <v>519068911</v>
      </c>
      <c r="H55" s="13" t="str">
        <f>IF(入力!I29="","",入力!I29)</f>
        <v>睦岡小学校</v>
      </c>
      <c r="I55" s="13">
        <f>IF(入力!G29="","",入力!G29)</f>
        <v>6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松原</v>
      </c>
      <c r="D56" s="13" t="str">
        <f>IF(入力!E32="","",入力!E32)</f>
        <v>花歩</v>
      </c>
      <c r="E56" s="13" t="str">
        <f>IF(入力!C31="","",入力!C31)</f>
        <v>マツバラ</v>
      </c>
      <c r="F56" s="13" t="str">
        <f>IF(入力!E31="","",入力!E31)</f>
        <v>カホ</v>
      </c>
      <c r="G56" s="13">
        <f>IF(入力!M31="","",入力!M31)</f>
        <v>519977169</v>
      </c>
      <c r="H56" s="13" t="str">
        <f>IF(入力!I31="","",入力!I31)</f>
        <v>日向小学校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高松</v>
      </c>
      <c r="D57" s="13" t="str">
        <f>IF(入力!E34="","",入力!E34)</f>
        <v>真子</v>
      </c>
      <c r="E57" s="13" t="str">
        <f>IF(入力!C33="","",入力!C33)</f>
        <v>タカマツ</v>
      </c>
      <c r="F57" s="13" t="str">
        <f>IF(入力!E33="","",入力!E33)</f>
        <v>マコ</v>
      </c>
      <c r="G57" s="13">
        <f>IF(入力!M33="","",入力!M33)</f>
        <v>519977183</v>
      </c>
      <c r="H57" s="13" t="str">
        <f>IF(入力!I33="","",入力!I33)</f>
        <v>睦岡小学校</v>
      </c>
      <c r="I57" s="13">
        <f>IF(入力!G33="","",入力!G33)</f>
        <v>6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久保田</v>
      </c>
      <c r="D58" s="13" t="str">
        <f>IF(入力!E36="","",入力!E36)</f>
        <v>美海</v>
      </c>
      <c r="E58" s="13" t="str">
        <f>IF(入力!C35="","",入力!C35)</f>
        <v>クボタ</v>
      </c>
      <c r="F58" s="13" t="str">
        <f>IF(入力!E35="","",入力!E35)</f>
        <v>ミウ</v>
      </c>
      <c r="G58" s="13">
        <f>IF(入力!M35="","",入力!M35)</f>
        <v>522002636</v>
      </c>
      <c r="H58" s="13" t="str">
        <f>IF(入力!I35="","",入力!I35)</f>
        <v>山武北小学校</v>
      </c>
      <c r="I58" s="13">
        <f>IF(入力!G35="","",入力!G35)</f>
        <v>6</v>
      </c>
      <c r="J58" s="13">
        <f>IF(入力!P35="","",入力!P35)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樫村</v>
      </c>
      <c r="D59" s="13" t="str">
        <f>IF(入力!E38="","",入力!E38)</f>
        <v>萌衣</v>
      </c>
      <c r="E59" s="13" t="str">
        <f>IF(入力!C37="","",入力!C37)</f>
        <v>カシムラ</v>
      </c>
      <c r="F59" s="13" t="str">
        <f>IF(入力!E37="","",入力!E37)</f>
        <v>メイ</v>
      </c>
      <c r="G59" s="13">
        <f>IF(入力!M37="","",入力!M37)</f>
        <v>522002643</v>
      </c>
      <c r="H59" s="13" t="str">
        <f>IF(入力!I37="","",入力!I37)</f>
        <v>日向小学校</v>
      </c>
      <c r="I59" s="13">
        <f>IF(入力!G37="","",入力!G37)</f>
        <v>6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椿</v>
      </c>
      <c r="D60" s="13" t="str">
        <f>IF(入力!E40="","",入力!E40)</f>
        <v>帆南</v>
      </c>
      <c r="E60" s="13" t="str">
        <f>IF(入力!C39="","",入力!C39)</f>
        <v>ツバキ</v>
      </c>
      <c r="F60" s="13" t="str">
        <f>IF(入力!E39="","",入力!E39)</f>
        <v>ハンナ</v>
      </c>
      <c r="G60" s="13">
        <f>IF(入力!M39="","",入力!M39)</f>
        <v>522818565</v>
      </c>
      <c r="H60" s="13" t="str">
        <f>IF(入力!I39="","",入力!I39)</f>
        <v>山武北小学校</v>
      </c>
      <c r="I60" s="13">
        <f>IF(入力!G39="","",入力!G39)</f>
        <v>6</v>
      </c>
      <c r="J60" s="13">
        <f>IF(入力!P39="","",入力!P39)</f>
        <v>137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久保田</v>
      </c>
      <c r="D61" s="13" t="str">
        <f>IF(入力!E42="","",入力!E42)</f>
        <v>夏海</v>
      </c>
      <c r="E61" s="13" t="str">
        <f>IF(入力!C41="","",入力!C41)</f>
        <v>クボタ</v>
      </c>
      <c r="F61" s="13" t="str">
        <f>IF(入力!E41="","",入力!E41)</f>
        <v>ナミ</v>
      </c>
      <c r="G61" s="13">
        <f>IF(入力!M41="","",入力!M41)</f>
        <v>522814192</v>
      </c>
      <c r="H61" s="13" t="str">
        <f>IF(入力!I41="","",入力!I41)</f>
        <v>山武北小学校</v>
      </c>
      <c r="I61" s="13">
        <f>IF(入力!G41="","",入力!G41)</f>
        <v>1</v>
      </c>
      <c r="J61" s="13">
        <f>IF(入力!P41="","",入力!P41)</f>
        <v>120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秋葉</v>
      </c>
      <c r="D62" s="13" t="str">
        <f>IF(入力!E44="","",入力!E44)</f>
        <v>栞里</v>
      </c>
      <c r="E62" s="13" t="str">
        <f>IF(入力!C43="","",入力!C43)</f>
        <v>アキバ</v>
      </c>
      <c r="F62" s="13" t="str">
        <f>IF(入力!E43="","",入力!E43)</f>
        <v>シオリ</v>
      </c>
      <c r="G62" s="13">
        <f>IF(入力!M43="","",入力!M43)</f>
        <v>522814185</v>
      </c>
      <c r="H62" s="13" t="str">
        <f>IF(入力!I43="","",入力!I43)</f>
        <v>山武北小学校</v>
      </c>
      <c r="I62" s="13">
        <f>IF(入力!G43="","",入力!G43)</f>
        <v>1</v>
      </c>
      <c r="J62" s="13">
        <f>IF(入力!P43="","",入力!P43)</f>
        <v>116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14</v>
      </c>
      <c r="C63" s="13" t="str">
        <f>IF(入力!C46="","",入力!C46)</f>
        <v>松原</v>
      </c>
      <c r="D63" s="13" t="str">
        <f>IF(入力!E46="","",入力!E46)</f>
        <v>永茉</v>
      </c>
      <c r="E63" s="13" t="str">
        <f>IF(入力!C45="","",入力!C45)</f>
        <v>マツバラ</v>
      </c>
      <c r="F63" s="13" t="str">
        <f>IF(入力!E45="","",入力!E45)</f>
        <v>エマ</v>
      </c>
      <c r="G63" s="13">
        <f>IF(入力!M45="","",入力!M45)</f>
        <v>522814208</v>
      </c>
      <c r="H63" s="13" t="str">
        <f>IF(入力!I45="","",入力!I45)</f>
        <v>山武北小学校</v>
      </c>
      <c r="I63" s="13">
        <f>IF(入力!G45="","",入力!G45)</f>
        <v>1</v>
      </c>
      <c r="J63" s="13">
        <f>IF(入力!P45="","",入力!P45)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hitoshi</cp:lastModifiedBy>
  <cp:lastPrinted>2022-09-25T11:04:31Z</cp:lastPrinted>
  <dcterms:created xsi:type="dcterms:W3CDTF">2014-04-05T09:56:00Z</dcterms:created>
  <dcterms:modified xsi:type="dcterms:W3CDTF">2022-09-27T11:58:27Z</dcterms:modified>
</cp:coreProperties>
</file>