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<sst xmlns="http://schemas.openxmlformats.org/spreadsheetml/2006/main" count="420" uniqueCount="270">
  <si>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</si>
  <si>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</si>
  <si>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</si>
  <si>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</si>
  <si>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</si>
  <si>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</si>
  <si>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</si>
  <si>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</si>
  <si>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</si>
  <si>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</si>
  <si>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</si>
  <si>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</si>
  <si>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</si>
  <si>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</si>
  <si>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</si>
  <si>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</si>
  <si>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</si>
  <si>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</si>
  <si>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</si>
  <si>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</si>
  <si>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</si>
  <si>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</si>
  <si>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</si>
  <si>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</si>
  <si>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</si>
  <si>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</si>
  <si>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</si>
  <si>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</si>
  <si>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</si>
  <si>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</si>
  <si>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</si>
  <si>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</si>
  <si>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</si>
  <si>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</si>
  <si>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</si>
  <si>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</si>
  <si>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</si>
  <si>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</si>
  <si>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</si>
  <si>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</si>
  <si>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</si>
  <si>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</si>
  <si>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</si>
  <si>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</si>
  <si>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</si>
  <si>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</si>
  <si>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</si>
  <si>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</si>
  <si>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</si>
  <si>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</si>
  <si>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</si>
  <si>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</si>
  <si>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</si>
  <si>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</si>
  <si>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</si>
  <si>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</si>
  <si>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</si>
  <si>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</si>
  <si>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</si>
  <si>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</si>
  <si>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</si>
  <si>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</si>
  <si>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</si>
  <si>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</si>
  <si>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</si>
  <si>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</si>
  <si>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</si>
  <si>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</si>
  <si>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</si>
  <si>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</si>
  <si>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</si>
  <si>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</si>
  <si>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</si>
  <si>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</si>
  <si>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</si>
  <si>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</si>
  <si>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</si>
  <si>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</si>
  <si>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</si>
  <si>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</si>
  <si>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</si>
  <si>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</si>
  <si>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</si>
  <si>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</si>
  <si>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</si>
  <si>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</si>
  <si>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</si>
  <si>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</si>
  <si>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</si>
  <si>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</si>
  <si>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</si>
  <si>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</si>
  <si>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</si>
  <si>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</si>
  <si>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</si>
  <si>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</si>
  <si>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</si>
  <si>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</si>
  <si>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</si>
  <si>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</si>
  <si>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</si>
  <si>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</si>
  <si>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</si>
  <si>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</si>
  <si>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</si>
  <si>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</si>
  <si>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</si>
  <si>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</si>
  <si>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</si>
  <si>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</si>
  <si>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</si>
  <si>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</si>
  <si>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</si>
  <si>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</si>
  <si>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</si>
  <si>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</si>
  <si>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</si>
  <si>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</si>
  <si>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</si>
  <si>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</si>
  <si>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</si>
  <si>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</si>
  <si>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</si>
  <si>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</si>
  <si>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</si>
  <si>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</si>
  <si>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</si>
  <si>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</si>
  <si>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</si>
  <si>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</si>
  <si>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</si>
  <si>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</si>
  <si>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</si>
  <si>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</si>
  <si>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</si>
  <si>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</si>
  <si>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</si>
  <si>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</si>
  <si>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</si>
  <si>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</si>
  <si>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</si>
  <si>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</si>
  <si>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</si>
  <si>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</si>
  <si>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</si>
  <si>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</si>
  <si>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</si>
  <si>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</si>
  <si>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</si>
  <si>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</si>
  <si>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</si>
  <si>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</si>
  <si>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</si>
  <si>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</si>
  <si>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</si>
  <si>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</si>
  <si>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</si>
  <si>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</si>
  <si>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</si>
  <si>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</si>
  <si>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</si>
  <si>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</si>
  <si>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</si>
  <si>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</si>
  <si>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</si>
  <si>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</si>
  <si>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</si>
  <si>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</si>
  <si>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</si>
  <si>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</si>
  <si>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</si>
  <si>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</si>
  <si>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</si>
  <si>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</si>
  <si>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</si>
  <si>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</si>
  <si>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</si>
  <si>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</si>
  <si>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</si>
  <si>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</si>
  <si>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</si>
  <si>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</si>
  <si>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</si>
  <si>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</si>
  <si>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</si>
  <si>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</si>
  <si>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</si>
  <si>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</si>
  <si>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</si>
  <si>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</si>
  <si>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</si>
  <si>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</si>
  <si>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</si>
  <si>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</si>
  <si>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</si>
  <si>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</si>
  <si>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</si>
  <si>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</si>
  <si>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</si>
  <si>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</si>
  <si>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館山エンジェルス</t>
    <rPh sb="0" eb="2">
      <t>タテヤマ</t>
    </rPh>
    <phoneticPr fontId="2"/>
  </si>
  <si>
    <t>タテヤマエンジェルス</t>
    <phoneticPr fontId="2"/>
  </si>
  <si>
    <t>女子</t>
    <rPh sb="0" eb="2">
      <t>ジョシ</t>
    </rPh>
    <phoneticPr fontId="2"/>
  </si>
  <si>
    <t>館山市</t>
    <rPh sb="0" eb="3">
      <t>タテヤマシ</t>
    </rPh>
    <phoneticPr fontId="2"/>
  </si>
  <si>
    <t>ＪＲ内房</t>
    <rPh sb="2" eb="4">
      <t>ウチボウ</t>
    </rPh>
    <phoneticPr fontId="2"/>
  </si>
  <si>
    <t>館山</t>
    <rPh sb="0" eb="2">
      <t>タテヤマ</t>
    </rPh>
    <phoneticPr fontId="2"/>
  </si>
  <si>
    <t>押本</t>
    <rPh sb="0" eb="2">
      <t>オシモト</t>
    </rPh>
    <phoneticPr fontId="2"/>
  </si>
  <si>
    <t>一美</t>
    <rPh sb="0" eb="2">
      <t>カズミ</t>
    </rPh>
    <phoneticPr fontId="2"/>
  </si>
  <si>
    <t>オシモト</t>
    <phoneticPr fontId="2"/>
  </si>
  <si>
    <t>カズミ</t>
    <phoneticPr fontId="2"/>
  </si>
  <si>
    <t>294</t>
    <phoneticPr fontId="2"/>
  </si>
  <si>
    <t>0034</t>
    <phoneticPr fontId="2"/>
  </si>
  <si>
    <t>千葉県館山市沼112-3</t>
    <rPh sb="0" eb="3">
      <t>チバケン</t>
    </rPh>
    <rPh sb="3" eb="6">
      <t>タテヤマシ</t>
    </rPh>
    <rPh sb="6" eb="7">
      <t>ヌマ</t>
    </rPh>
    <phoneticPr fontId="2"/>
  </si>
  <si>
    <t>0470</t>
    <phoneticPr fontId="2"/>
  </si>
  <si>
    <t>22</t>
    <phoneticPr fontId="2"/>
  </si>
  <si>
    <t>2618</t>
    <phoneticPr fontId="2"/>
  </si>
  <si>
    <t>一代里</t>
    <rPh sb="0" eb="1">
      <t>イチ</t>
    </rPh>
    <rPh sb="1" eb="2">
      <t>ヨ</t>
    </rPh>
    <rPh sb="2" eb="3">
      <t>リ</t>
    </rPh>
    <phoneticPr fontId="2"/>
  </si>
  <si>
    <t>オシモト</t>
    <phoneticPr fontId="2"/>
  </si>
  <si>
    <t>イヨリ</t>
    <phoneticPr fontId="2"/>
  </si>
  <si>
    <t>0034</t>
    <phoneticPr fontId="2"/>
  </si>
  <si>
    <t>イヨリ</t>
    <phoneticPr fontId="2"/>
  </si>
  <si>
    <t>①</t>
    <phoneticPr fontId="2"/>
  </si>
  <si>
    <t>近藤</t>
    <rPh sb="0" eb="2">
      <t>コンドウ</t>
    </rPh>
    <phoneticPr fontId="2"/>
  </si>
  <si>
    <t>陽彩</t>
    <rPh sb="0" eb="1">
      <t>ヒ</t>
    </rPh>
    <rPh sb="1" eb="2">
      <t>アヤ</t>
    </rPh>
    <phoneticPr fontId="2"/>
  </si>
  <si>
    <t>コンドウ</t>
    <phoneticPr fontId="2"/>
  </si>
  <si>
    <t>ヒイロ</t>
    <phoneticPr fontId="2"/>
  </si>
  <si>
    <t>宇山　</t>
    <rPh sb="0" eb="2">
      <t>ウヤマ</t>
    </rPh>
    <phoneticPr fontId="2"/>
  </si>
  <si>
    <t>若那</t>
    <rPh sb="0" eb="1">
      <t>ワカ</t>
    </rPh>
    <rPh sb="1" eb="2">
      <t>ナ</t>
    </rPh>
    <phoneticPr fontId="2"/>
  </si>
  <si>
    <t>ウヤマ</t>
    <phoneticPr fontId="2"/>
  </si>
  <si>
    <t>ワカナ</t>
    <phoneticPr fontId="2"/>
  </si>
  <si>
    <t>神作</t>
    <rPh sb="0" eb="2">
      <t>カンサク</t>
    </rPh>
    <phoneticPr fontId="2"/>
  </si>
  <si>
    <t>琉海</t>
    <rPh sb="0" eb="1">
      <t>ル</t>
    </rPh>
    <rPh sb="1" eb="2">
      <t>ウミ</t>
    </rPh>
    <phoneticPr fontId="2"/>
  </si>
  <si>
    <t>カンサク</t>
    <phoneticPr fontId="2"/>
  </si>
  <si>
    <t>ルカ</t>
    <phoneticPr fontId="2"/>
  </si>
  <si>
    <t>竹若</t>
    <rPh sb="0" eb="1">
      <t>タケ</t>
    </rPh>
    <rPh sb="1" eb="2">
      <t>ワカ</t>
    </rPh>
    <phoneticPr fontId="2"/>
  </si>
  <si>
    <t>芽生</t>
    <rPh sb="0" eb="1">
      <t>メ</t>
    </rPh>
    <rPh sb="1" eb="2">
      <t>セイ</t>
    </rPh>
    <phoneticPr fontId="2"/>
  </si>
  <si>
    <t>タケワカ</t>
    <phoneticPr fontId="2"/>
  </si>
  <si>
    <t>メイ</t>
    <phoneticPr fontId="2"/>
  </si>
  <si>
    <t>鈴木</t>
    <rPh sb="0" eb="2">
      <t>スズキ</t>
    </rPh>
    <phoneticPr fontId="2"/>
  </si>
  <si>
    <t>裕奈</t>
    <rPh sb="0" eb="1">
      <t>ユウ</t>
    </rPh>
    <rPh sb="1" eb="2">
      <t>ナ</t>
    </rPh>
    <phoneticPr fontId="2"/>
  </si>
  <si>
    <t>スズキ</t>
    <phoneticPr fontId="2"/>
  </si>
  <si>
    <t>ユウナ</t>
    <phoneticPr fontId="2"/>
  </si>
  <si>
    <t>心優</t>
    <rPh sb="0" eb="1">
      <t>ココロ</t>
    </rPh>
    <rPh sb="1" eb="2">
      <t>ユウ</t>
    </rPh>
    <phoneticPr fontId="2"/>
  </si>
  <si>
    <t>ミユ</t>
    <phoneticPr fontId="2"/>
  </si>
  <si>
    <t>川名</t>
    <rPh sb="0" eb="2">
      <t>カワナ</t>
    </rPh>
    <phoneticPr fontId="2"/>
  </si>
  <si>
    <t>乃愛</t>
    <rPh sb="0" eb="2">
      <t>ノア</t>
    </rPh>
    <phoneticPr fontId="2"/>
  </si>
  <si>
    <t>カワナ</t>
    <phoneticPr fontId="2"/>
  </si>
  <si>
    <t>ノア</t>
    <phoneticPr fontId="2"/>
  </si>
  <si>
    <t>麻衣</t>
    <rPh sb="0" eb="2">
      <t>マイ</t>
    </rPh>
    <phoneticPr fontId="2"/>
  </si>
  <si>
    <t>マイ</t>
    <phoneticPr fontId="2"/>
  </si>
  <si>
    <t>赤井</t>
    <rPh sb="0" eb="2">
      <t>アカイ</t>
    </rPh>
    <phoneticPr fontId="2"/>
  </si>
  <si>
    <t>仁衣奈</t>
    <rPh sb="0" eb="1">
      <t>ジン</t>
    </rPh>
    <rPh sb="1" eb="2">
      <t>イ</t>
    </rPh>
    <rPh sb="2" eb="3">
      <t>ナ</t>
    </rPh>
    <phoneticPr fontId="2"/>
  </si>
  <si>
    <t>アカイ</t>
    <phoneticPr fontId="2"/>
  </si>
  <si>
    <t>ニイナ</t>
    <phoneticPr fontId="2"/>
  </si>
  <si>
    <t>紅生</t>
    <rPh sb="0" eb="1">
      <t>クレナイ</t>
    </rPh>
    <rPh sb="1" eb="2">
      <t>セイ</t>
    </rPh>
    <phoneticPr fontId="2"/>
  </si>
  <si>
    <t>コウ</t>
    <phoneticPr fontId="2"/>
  </si>
  <si>
    <t>瑠美</t>
    <rPh sb="0" eb="2">
      <t>ルミ</t>
    </rPh>
    <phoneticPr fontId="2"/>
  </si>
  <si>
    <t>ルミ</t>
    <phoneticPr fontId="2"/>
  </si>
  <si>
    <t>黒川</t>
    <rPh sb="0" eb="2">
      <t>クロカワ</t>
    </rPh>
    <phoneticPr fontId="2"/>
  </si>
  <si>
    <t>愛結奈</t>
    <rPh sb="0" eb="1">
      <t>アイ</t>
    </rPh>
    <rPh sb="1" eb="2">
      <t>ユイ</t>
    </rPh>
    <rPh sb="2" eb="3">
      <t>ナ</t>
    </rPh>
    <phoneticPr fontId="2"/>
  </si>
  <si>
    <t>クロカワ</t>
    <phoneticPr fontId="2"/>
  </si>
  <si>
    <t>アユナ</t>
    <phoneticPr fontId="2"/>
  </si>
  <si>
    <t>館山市立館山小学校</t>
    <rPh sb="0" eb="4">
      <t>タテヤマシリツ</t>
    </rPh>
    <rPh sb="4" eb="6">
      <t>タテヤマ</t>
    </rPh>
    <rPh sb="6" eb="7">
      <t>ショウ</t>
    </rPh>
    <rPh sb="7" eb="9">
      <t>ガッコウ</t>
    </rPh>
    <phoneticPr fontId="2"/>
  </si>
  <si>
    <t>南房総市立白浜小学校</t>
    <rPh sb="0" eb="1">
      <t>ミナミ</t>
    </rPh>
    <rPh sb="1" eb="3">
      <t>ボウソウ</t>
    </rPh>
    <rPh sb="3" eb="4">
      <t>シ</t>
    </rPh>
    <rPh sb="4" eb="5">
      <t>リツ</t>
    </rPh>
    <rPh sb="5" eb="7">
      <t>シラハマ</t>
    </rPh>
    <rPh sb="7" eb="10">
      <t>ショウガッコウ</t>
    </rPh>
    <phoneticPr fontId="2"/>
  </si>
  <si>
    <t>南房総市立三芳小学校</t>
    <rPh sb="0" eb="1">
      <t>ミナミ</t>
    </rPh>
    <rPh sb="1" eb="3">
      <t>ボウソウ</t>
    </rPh>
    <rPh sb="3" eb="4">
      <t>シ</t>
    </rPh>
    <rPh sb="4" eb="5">
      <t>リツ</t>
    </rPh>
    <rPh sb="5" eb="7">
      <t>ミヨシ</t>
    </rPh>
    <rPh sb="7" eb="10">
      <t>ショウガッコウ</t>
    </rPh>
    <phoneticPr fontId="2"/>
  </si>
  <si>
    <t>館山市立那古小学校</t>
    <rPh sb="0" eb="4">
      <t>タテヤマシリツ</t>
    </rPh>
    <rPh sb="4" eb="6">
      <t>ナゴ</t>
    </rPh>
    <rPh sb="6" eb="7">
      <t>ショウ</t>
    </rPh>
    <rPh sb="7" eb="9">
      <t>ガッコウ</t>
    </rPh>
    <phoneticPr fontId="2"/>
  </si>
  <si>
    <t>0470</t>
    <phoneticPr fontId="2"/>
  </si>
  <si>
    <t>2618</t>
    <phoneticPr fontId="2"/>
  </si>
  <si>
    <t>090</t>
    <phoneticPr fontId="2"/>
  </si>
  <si>
    <t>心を強く。練習は嘘をつかない！！小柄な子ども達がどれだけ拾ってつなげるかが勝負です。全員バレーで１勝を目指します。</t>
    <rPh sb="0" eb="1">
      <t>ココロ</t>
    </rPh>
    <rPh sb="2" eb="3">
      <t>ツヨ</t>
    </rPh>
    <rPh sb="5" eb="7">
      <t>レンシュウ</t>
    </rPh>
    <rPh sb="8" eb="9">
      <t>ウソ</t>
    </rPh>
    <rPh sb="16" eb="18">
      <t>コガラ</t>
    </rPh>
    <rPh sb="19" eb="20">
      <t>コ</t>
    </rPh>
    <rPh sb="22" eb="23">
      <t>タチ</t>
    </rPh>
    <rPh sb="28" eb="29">
      <t>ヒロ</t>
    </rPh>
    <rPh sb="37" eb="39">
      <t>ショウブ</t>
    </rPh>
    <rPh sb="42" eb="44">
      <t>ゼンイン</t>
    </rPh>
    <rPh sb="49" eb="50">
      <t>ショウ</t>
    </rPh>
    <rPh sb="51" eb="53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</si>
</sst>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4" zoomScaleNormal="100" workbookViewId="0">
      <selection activeCell="AM38" sqref="AM3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51"/>
      <c r="L2" s="251"/>
      <c r="M2" s="251"/>
      <c r="N2" s="251"/>
      <c r="O2" s="25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8" t="s">
        <v>202</v>
      </c>
      <c r="K3" s="249"/>
      <c r="L3" s="249"/>
      <c r="M3" s="249"/>
      <c r="N3" s="249"/>
      <c r="O3" s="250"/>
      <c r="P3" s="116" t="s">
        <v>203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182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430912010</v>
      </c>
      <c r="D4" s="254"/>
      <c r="E4" s="254"/>
      <c r="F4" s="254"/>
      <c r="G4" s="254"/>
      <c r="H4" s="254"/>
      <c r="I4" s="255"/>
      <c r="J4" s="224" t="s">
        <v>185</v>
      </c>
      <c r="K4" s="225"/>
      <c r="L4" s="225"/>
      <c r="M4" s="225"/>
      <c r="N4" s="225"/>
      <c r="O4" s="226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27">
        <v>23002</v>
      </c>
      <c r="K5" s="227"/>
      <c r="L5" s="227"/>
      <c r="M5" s="227"/>
      <c r="N5" s="227"/>
      <c r="O5" s="227"/>
      <c r="P5" s="192" t="s">
        <v>204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205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8" t="s">
        <v>149</v>
      </c>
      <c r="H6" s="228"/>
      <c r="I6" s="228"/>
      <c r="J6" s="228" t="s">
        <v>14</v>
      </c>
      <c r="K6" s="228"/>
      <c r="L6" s="228"/>
      <c r="M6" s="228" t="s">
        <v>15</v>
      </c>
      <c r="N6" s="228"/>
      <c r="O6" s="228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208</v>
      </c>
      <c r="D7" s="133"/>
      <c r="E7" s="134" t="s">
        <v>209</v>
      </c>
      <c r="F7" s="135"/>
      <c r="G7" s="229">
        <v>506257452</v>
      </c>
      <c r="H7" s="229"/>
      <c r="I7" s="229"/>
      <c r="J7" s="229">
        <v>18436</v>
      </c>
      <c r="K7" s="229"/>
      <c r="L7" s="229"/>
      <c r="M7" s="229">
        <v>217611</v>
      </c>
      <c r="N7" s="229"/>
      <c r="O7" s="229"/>
      <c r="P7" s="242" t="s">
        <v>72</v>
      </c>
      <c r="Q7" s="243"/>
      <c r="R7" s="168" t="s">
        <v>210</v>
      </c>
      <c r="S7" s="168"/>
      <c r="T7" s="168"/>
      <c r="U7" s="168"/>
      <c r="V7" s="50" t="s">
        <v>73</v>
      </c>
      <c r="W7" s="158" t="s">
        <v>211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213</v>
      </c>
      <c r="AM7" s="83"/>
      <c r="AN7" s="83"/>
      <c r="AO7" s="83"/>
      <c r="AP7" s="83"/>
      <c r="AQ7" s="83"/>
      <c r="AR7" s="83"/>
      <c r="AS7" s="59" t="s">
        <v>75</v>
      </c>
      <c r="AT7" s="77">
        <v>53</v>
      </c>
    </row>
    <row r="8" spans="1:51" ht="18" customHeight="1">
      <c r="A8" s="96"/>
      <c r="B8" s="166"/>
      <c r="C8" s="136" t="s">
        <v>206</v>
      </c>
      <c r="D8" s="137"/>
      <c r="E8" s="138" t="s">
        <v>207</v>
      </c>
      <c r="F8" s="139"/>
      <c r="G8" s="229"/>
      <c r="H8" s="229"/>
      <c r="I8" s="229"/>
      <c r="J8" s="229"/>
      <c r="K8" s="229"/>
      <c r="L8" s="229"/>
      <c r="M8" s="229"/>
      <c r="N8" s="229"/>
      <c r="O8" s="229"/>
      <c r="P8" s="160" t="s">
        <v>212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214</v>
      </c>
      <c r="AL8" s="85"/>
      <c r="AM8" s="85"/>
      <c r="AN8" s="85"/>
      <c r="AO8" s="60" t="s">
        <v>76</v>
      </c>
      <c r="AP8" s="85" t="s">
        <v>215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217</v>
      </c>
      <c r="D9" s="133"/>
      <c r="E9" s="134" t="s">
        <v>218</v>
      </c>
      <c r="F9" s="135"/>
      <c r="G9" s="229">
        <v>504317775</v>
      </c>
      <c r="H9" s="229"/>
      <c r="I9" s="229"/>
      <c r="J9" s="229"/>
      <c r="K9" s="229"/>
      <c r="L9" s="229"/>
      <c r="M9" s="229"/>
      <c r="N9" s="229"/>
      <c r="O9" s="229"/>
      <c r="P9" s="242" t="s">
        <v>72</v>
      </c>
      <c r="Q9" s="243"/>
      <c r="R9" s="168" t="s">
        <v>210</v>
      </c>
      <c r="S9" s="168"/>
      <c r="T9" s="168"/>
      <c r="U9" s="168"/>
      <c r="V9" s="50" t="s">
        <v>73</v>
      </c>
      <c r="W9" s="158" t="s">
        <v>219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>
        <v>25</v>
      </c>
    </row>
    <row r="10" spans="1:51" ht="18" customHeight="1">
      <c r="A10" s="96"/>
      <c r="B10" s="166"/>
      <c r="C10" s="136" t="s">
        <v>206</v>
      </c>
      <c r="D10" s="137"/>
      <c r="E10" s="138" t="s">
        <v>216</v>
      </c>
      <c r="F10" s="139"/>
      <c r="G10" s="229"/>
      <c r="H10" s="229"/>
      <c r="I10" s="229"/>
      <c r="J10" s="229"/>
      <c r="K10" s="229"/>
      <c r="L10" s="229"/>
      <c r="M10" s="229"/>
      <c r="N10" s="229"/>
      <c r="O10" s="229"/>
      <c r="P10" s="160" t="s">
        <v>212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99"/>
      <c r="D11" s="133"/>
      <c r="E11" s="133"/>
      <c r="F11" s="135"/>
      <c r="G11" s="229"/>
      <c r="H11" s="229"/>
      <c r="I11" s="229"/>
      <c r="J11" s="229"/>
      <c r="K11" s="229"/>
      <c r="L11" s="229"/>
      <c r="M11" s="229"/>
      <c r="N11" s="229"/>
      <c r="O11" s="229"/>
      <c r="P11" s="242" t="s">
        <v>72</v>
      </c>
      <c r="Q11" s="243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200"/>
      <c r="D12" s="137"/>
      <c r="E12" s="137"/>
      <c r="F12" s="139"/>
      <c r="G12" s="229"/>
      <c r="H12" s="229"/>
      <c r="I12" s="229"/>
      <c r="J12" s="229"/>
      <c r="K12" s="229"/>
      <c r="L12" s="229"/>
      <c r="M12" s="229"/>
      <c r="N12" s="229"/>
      <c r="O12" s="229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 t="s">
        <v>217</v>
      </c>
      <c r="D13" s="133"/>
      <c r="E13" s="134" t="s">
        <v>220</v>
      </c>
      <c r="F13" s="135"/>
      <c r="G13" s="232"/>
      <c r="H13" s="232"/>
      <c r="I13" s="232"/>
      <c r="J13" s="232"/>
      <c r="K13" s="232"/>
      <c r="L13" s="232"/>
      <c r="M13" s="232"/>
      <c r="N13" s="232"/>
      <c r="O13" s="232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 t="s">
        <v>206</v>
      </c>
      <c r="D14" s="137"/>
      <c r="E14" s="138" t="s">
        <v>216</v>
      </c>
      <c r="F14" s="139"/>
      <c r="G14" s="232"/>
      <c r="H14" s="232"/>
      <c r="I14" s="232"/>
      <c r="J14" s="232"/>
      <c r="K14" s="232"/>
      <c r="L14" s="232"/>
      <c r="M14" s="232"/>
      <c r="N14" s="232"/>
      <c r="O14" s="232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3" t="s">
        <v>166</v>
      </c>
      <c r="B15" s="166"/>
      <c r="C15" s="132" t="s">
        <v>217</v>
      </c>
      <c r="D15" s="133"/>
      <c r="E15" s="134" t="s">
        <v>209</v>
      </c>
      <c r="F15" s="135"/>
      <c r="G15" s="232"/>
      <c r="H15" s="232"/>
      <c r="I15" s="232"/>
      <c r="J15" s="232"/>
      <c r="K15" s="232"/>
      <c r="L15" s="232"/>
      <c r="M15" s="232"/>
      <c r="N15" s="232"/>
      <c r="O15" s="232"/>
      <c r="P15" s="242" t="s">
        <v>72</v>
      </c>
      <c r="Q15" s="243"/>
      <c r="R15" s="168" t="s">
        <v>210</v>
      </c>
      <c r="S15" s="168"/>
      <c r="T15" s="168"/>
      <c r="U15" s="168"/>
      <c r="V15" s="49" t="s">
        <v>73</v>
      </c>
      <c r="W15" s="158" t="s">
        <v>219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266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206</v>
      </c>
      <c r="D16" s="137"/>
      <c r="E16" s="138" t="s">
        <v>207</v>
      </c>
      <c r="F16" s="139"/>
      <c r="G16" s="232"/>
      <c r="H16" s="232"/>
      <c r="I16" s="232"/>
      <c r="J16" s="232"/>
      <c r="K16" s="232"/>
      <c r="L16" s="232"/>
      <c r="M16" s="232"/>
      <c r="N16" s="232"/>
      <c r="O16" s="232"/>
      <c r="P16" s="160" t="s">
        <v>212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214</v>
      </c>
      <c r="AL16" s="85"/>
      <c r="AM16" s="85"/>
      <c r="AN16" s="85"/>
      <c r="AO16" s="60" t="s">
        <v>195</v>
      </c>
      <c r="AP16" s="85" t="s">
        <v>267</v>
      </c>
      <c r="AQ16" s="85"/>
      <c r="AR16" s="85"/>
      <c r="AS16" s="86"/>
      <c r="AT16" s="78"/>
    </row>
    <row r="17" spans="1:46">
      <c r="A17" s="96" t="s">
        <v>6</v>
      </c>
      <c r="B17" s="166"/>
      <c r="C17" s="218" t="str">
        <f>IF(P16="","",P16)</f>
        <v>千葉県館山市沼112-3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8" t="str">
        <f>IF(AL15="","",AL15&amp;"-"&amp;AK16&amp;"-"&amp;AP16)</f>
        <v>0470-22-2618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4" t="s">
        <v>268</v>
      </c>
      <c r="D21" s="234"/>
      <c r="E21" s="234">
        <v>3691</v>
      </c>
      <c r="F21" s="234"/>
      <c r="G21" s="234">
        <v>1720</v>
      </c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9"/>
      <c r="C22" s="245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0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1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3" t="s">
        <v>221</v>
      </c>
      <c r="C25" s="132" t="s">
        <v>224</v>
      </c>
      <c r="D25" s="133"/>
      <c r="E25" s="134" t="s">
        <v>225</v>
      </c>
      <c r="F25" s="135"/>
      <c r="G25" s="119">
        <v>6</v>
      </c>
      <c r="H25" s="120"/>
      <c r="I25" s="123" t="s">
        <v>262</v>
      </c>
      <c r="J25" s="124"/>
      <c r="K25" s="124"/>
      <c r="L25" s="120"/>
      <c r="M25" s="119">
        <v>512499333</v>
      </c>
      <c r="N25" s="124"/>
      <c r="O25" s="120"/>
      <c r="P25" s="119">
        <v>146</v>
      </c>
      <c r="Q25" s="124"/>
      <c r="R25" s="124"/>
      <c r="S25" s="124"/>
      <c r="T25" s="126"/>
      <c r="U25" s="1"/>
      <c r="V25" s="1"/>
      <c r="W25" s="1"/>
      <c r="X25" s="1"/>
      <c r="Y25" s="236">
        <v>10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222</v>
      </c>
      <c r="D26" s="137"/>
      <c r="E26" s="138" t="s">
        <v>223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228</v>
      </c>
      <c r="D27" s="133"/>
      <c r="E27" s="134" t="s">
        <v>229</v>
      </c>
      <c r="F27" s="135"/>
      <c r="G27" s="119">
        <v>6</v>
      </c>
      <c r="H27" s="120"/>
      <c r="I27" s="123" t="s">
        <v>263</v>
      </c>
      <c r="J27" s="124"/>
      <c r="K27" s="124"/>
      <c r="L27" s="120"/>
      <c r="M27" s="119">
        <v>513405234</v>
      </c>
      <c r="N27" s="124"/>
      <c r="O27" s="120"/>
      <c r="P27" s="119">
        <v>150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226</v>
      </c>
      <c r="D28" s="137"/>
      <c r="E28" s="138" t="s">
        <v>227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232</v>
      </c>
      <c r="D29" s="133"/>
      <c r="E29" s="134" t="s">
        <v>233</v>
      </c>
      <c r="F29" s="135"/>
      <c r="G29" s="119">
        <v>6</v>
      </c>
      <c r="H29" s="120"/>
      <c r="I29" s="123" t="s">
        <v>264</v>
      </c>
      <c r="J29" s="124"/>
      <c r="K29" s="124"/>
      <c r="L29" s="120"/>
      <c r="M29" s="119">
        <v>511434425</v>
      </c>
      <c r="N29" s="124"/>
      <c r="O29" s="120"/>
      <c r="P29" s="119">
        <v>149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230</v>
      </c>
      <c r="D30" s="137"/>
      <c r="E30" s="138" t="s">
        <v>231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236</v>
      </c>
      <c r="D31" s="133"/>
      <c r="E31" s="134" t="s">
        <v>237</v>
      </c>
      <c r="F31" s="135"/>
      <c r="G31" s="119">
        <v>6</v>
      </c>
      <c r="H31" s="120"/>
      <c r="I31" s="123" t="s">
        <v>262</v>
      </c>
      <c r="J31" s="124"/>
      <c r="K31" s="124"/>
      <c r="L31" s="120"/>
      <c r="M31" s="119">
        <v>513303357</v>
      </c>
      <c r="N31" s="124"/>
      <c r="O31" s="120"/>
      <c r="P31" s="119">
        <v>140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234</v>
      </c>
      <c r="D32" s="137"/>
      <c r="E32" s="138" t="s">
        <v>235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240</v>
      </c>
      <c r="D33" s="133"/>
      <c r="E33" s="134" t="s">
        <v>241</v>
      </c>
      <c r="F33" s="135"/>
      <c r="G33" s="119">
        <v>3</v>
      </c>
      <c r="H33" s="120"/>
      <c r="I33" s="123" t="s">
        <v>262</v>
      </c>
      <c r="J33" s="124"/>
      <c r="K33" s="124"/>
      <c r="L33" s="120"/>
      <c r="M33" s="119">
        <v>515879523</v>
      </c>
      <c r="N33" s="124"/>
      <c r="O33" s="120"/>
      <c r="P33" s="119">
        <v>136.5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238</v>
      </c>
      <c r="D34" s="137"/>
      <c r="E34" s="138" t="s">
        <v>239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224</v>
      </c>
      <c r="D35" s="133"/>
      <c r="E35" s="134" t="s">
        <v>243</v>
      </c>
      <c r="F35" s="135"/>
      <c r="G35" s="119">
        <v>5</v>
      </c>
      <c r="H35" s="120"/>
      <c r="I35" s="123" t="s">
        <v>262</v>
      </c>
      <c r="J35" s="124"/>
      <c r="K35" s="124"/>
      <c r="L35" s="120"/>
      <c r="M35" s="119">
        <v>515155521</v>
      </c>
      <c r="N35" s="124"/>
      <c r="O35" s="120"/>
      <c r="P35" s="119">
        <v>136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222</v>
      </c>
      <c r="D36" s="137"/>
      <c r="E36" s="138" t="s">
        <v>242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246</v>
      </c>
      <c r="D37" s="133"/>
      <c r="E37" s="134" t="s">
        <v>247</v>
      </c>
      <c r="F37" s="135"/>
      <c r="G37" s="119">
        <v>4</v>
      </c>
      <c r="H37" s="120"/>
      <c r="I37" s="123" t="s">
        <v>262</v>
      </c>
      <c r="J37" s="124"/>
      <c r="K37" s="124"/>
      <c r="L37" s="120"/>
      <c r="M37" s="119">
        <v>514727666</v>
      </c>
      <c r="N37" s="124"/>
      <c r="O37" s="120"/>
      <c r="P37" s="119">
        <v>135.5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244</v>
      </c>
      <c r="D38" s="137"/>
      <c r="E38" s="138" t="s">
        <v>245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246</v>
      </c>
      <c r="D39" s="133"/>
      <c r="E39" s="134" t="s">
        <v>249</v>
      </c>
      <c r="F39" s="135"/>
      <c r="G39" s="119">
        <v>3</v>
      </c>
      <c r="H39" s="120"/>
      <c r="I39" s="123" t="s">
        <v>264</v>
      </c>
      <c r="J39" s="124"/>
      <c r="K39" s="124"/>
      <c r="L39" s="120"/>
      <c r="M39" s="119">
        <v>516660571</v>
      </c>
      <c r="N39" s="124"/>
      <c r="O39" s="120"/>
      <c r="P39" s="119">
        <v>135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244</v>
      </c>
      <c r="D40" s="137"/>
      <c r="E40" s="138" t="s">
        <v>248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252</v>
      </c>
      <c r="D41" s="133"/>
      <c r="E41" s="134" t="s">
        <v>253</v>
      </c>
      <c r="F41" s="135"/>
      <c r="G41" s="119">
        <v>4</v>
      </c>
      <c r="H41" s="120"/>
      <c r="I41" s="123" t="s">
        <v>262</v>
      </c>
      <c r="J41" s="124"/>
      <c r="K41" s="124"/>
      <c r="L41" s="120"/>
      <c r="M41" s="119">
        <v>514727679</v>
      </c>
      <c r="N41" s="124"/>
      <c r="O41" s="120"/>
      <c r="P41" s="119">
        <v>134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250</v>
      </c>
      <c r="D42" s="137"/>
      <c r="E42" s="138" t="s">
        <v>251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236</v>
      </c>
      <c r="D43" s="133"/>
      <c r="E43" s="134" t="s">
        <v>255</v>
      </c>
      <c r="F43" s="135"/>
      <c r="G43" s="119">
        <v>4</v>
      </c>
      <c r="H43" s="120"/>
      <c r="I43" s="123" t="s">
        <v>262</v>
      </c>
      <c r="J43" s="124"/>
      <c r="K43" s="124"/>
      <c r="L43" s="120"/>
      <c r="M43" s="119">
        <v>514246669</v>
      </c>
      <c r="N43" s="124"/>
      <c r="O43" s="120"/>
      <c r="P43" s="119">
        <v>127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234</v>
      </c>
      <c r="D44" s="137"/>
      <c r="E44" s="138" t="s">
        <v>254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246</v>
      </c>
      <c r="D45" s="133"/>
      <c r="E45" s="134" t="s">
        <v>257</v>
      </c>
      <c r="F45" s="135"/>
      <c r="G45" s="119">
        <v>2</v>
      </c>
      <c r="H45" s="120"/>
      <c r="I45" s="123" t="s">
        <v>264</v>
      </c>
      <c r="J45" s="124"/>
      <c r="K45" s="124"/>
      <c r="L45" s="120"/>
      <c r="M45" s="119">
        <v>516660580</v>
      </c>
      <c r="N45" s="124"/>
      <c r="O45" s="120"/>
      <c r="P45" s="119">
        <v>122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244</v>
      </c>
      <c r="D46" s="137"/>
      <c r="E46" s="138" t="s">
        <v>256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260</v>
      </c>
      <c r="D47" s="133"/>
      <c r="E47" s="134" t="s">
        <v>261</v>
      </c>
      <c r="F47" s="135"/>
      <c r="G47" s="119">
        <v>3</v>
      </c>
      <c r="H47" s="120"/>
      <c r="I47" s="123" t="s">
        <v>265</v>
      </c>
      <c r="J47" s="124"/>
      <c r="K47" s="124"/>
      <c r="L47" s="120"/>
      <c r="M47" s="119">
        <v>518379414</v>
      </c>
      <c r="N47" s="124"/>
      <c r="O47" s="120"/>
      <c r="P47" s="119">
        <v>138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2"/>
      <c r="B48" s="213"/>
      <c r="C48" s="214" t="s">
        <v>258</v>
      </c>
      <c r="D48" s="215"/>
      <c r="E48" s="216" t="s">
        <v>259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269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57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館山エンジェルス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430912010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押本　一美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506257452</v>
      </c>
      <c r="H7" s="273"/>
      <c r="I7" s="273"/>
      <c r="J7" s="273">
        <f>IF(入力!J7="","",入力!J7)</f>
        <v>18436</v>
      </c>
      <c r="K7" s="273"/>
      <c r="L7" s="273"/>
      <c r="M7" s="273">
        <f>IF(入力!M7="","",入力!M7)</f>
        <v>217611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押本　一代里</v>
      </c>
      <c r="D9" s="267"/>
      <c r="E9" s="267"/>
      <c r="F9" s="267"/>
      <c r="G9" s="273">
        <f>IF(入力!G9="","",入力!G9)</f>
        <v>504317775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押本　一代里</v>
      </c>
      <c r="D13" s="267"/>
      <c r="E13" s="267"/>
      <c r="F13" s="267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5"/>
      <c r="B14" s="265"/>
      <c r="C14" s="270"/>
      <c r="D14" s="271"/>
      <c r="E14" s="271"/>
      <c r="F14" s="271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5" t="s">
        <v>5</v>
      </c>
      <c r="B15" s="265"/>
      <c r="C15" s="266" t="str">
        <f>IF(入力!C16="","",入力!C16&amp;"　"&amp;入力!E16)</f>
        <v>押本　一美</v>
      </c>
      <c r="D15" s="267"/>
      <c r="E15" s="267"/>
      <c r="F15" s="274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5"/>
      <c r="B16" s="265"/>
      <c r="C16" s="270"/>
      <c r="D16" s="271"/>
      <c r="E16" s="271"/>
      <c r="F16" s="275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>
      <c r="A17" s="265" t="s">
        <v>6</v>
      </c>
      <c r="B17" s="265"/>
      <c r="C17" s="276" t="str">
        <f>IF(入力!C17="","",入力!C17&amp;"　"&amp;入力!E17)</f>
        <v>千葉県館山市沼112-3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0470-22-2618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090－3691－1720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近藤　陽彩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館山市立館山小学校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512499333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宇山　　若那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南房総市立白浜小学校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513405234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神作　琉海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南房総市立三芳小学校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511434425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竹若　芽生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館山市立館山小学校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513303357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鈴木　裕奈</v>
      </c>
      <c r="D33" s="267"/>
      <c r="E33" s="267"/>
      <c r="F33" s="267"/>
      <c r="G33" s="265">
        <f>IF(入力!G33="","",入力!G33)</f>
        <v>3</v>
      </c>
      <c r="H33" s="265" t="str">
        <f>IF(入力!H33="","",入力!H33)</f>
        <v/>
      </c>
      <c r="I33" s="265" t="str">
        <f>IF(入力!I33="","",入力!I33)</f>
        <v>館山市立館山小学校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515879523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近藤　心優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館山市立館山小学校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515155521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川名　乃愛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館山市立館山小学校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514727666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川名　麻衣</v>
      </c>
      <c r="D39" s="267"/>
      <c r="E39" s="267"/>
      <c r="F39" s="267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南房総市立三芳小学校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516660571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赤井　仁衣奈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館山市立館山小学校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514727679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竹若　紅生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館山市立館山小学校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514246669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川名　瑠美</v>
      </c>
      <c r="D45" s="267"/>
      <c r="E45" s="267"/>
      <c r="F45" s="267"/>
      <c r="G45" s="265">
        <f>IF(入力!G45="","",入力!G45)</f>
        <v>2</v>
      </c>
      <c r="H45" s="265" t="str">
        <f>IF(入力!H45="","",入力!H45)</f>
        <v/>
      </c>
      <c r="I45" s="265" t="str">
        <f>IF(入力!I45="","",入力!I45)</f>
        <v>南房総市立三芳小学校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516660580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黒川　愛結奈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館山市立那古小学校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518379414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9"/>
      <c r="AW1" s="379"/>
      <c r="AX1" s="4" t="s">
        <v>28</v>
      </c>
      <c r="AY1" s="5"/>
      <c r="AZ1" s="379"/>
      <c r="BA1" s="379"/>
      <c r="BB1" s="4" t="s">
        <v>29</v>
      </c>
      <c r="BC1" s="5"/>
      <c r="BD1" s="379"/>
      <c r="BE1" s="37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0" t="s">
        <v>65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380"/>
      <c r="BA5" s="380"/>
      <c r="BB5" s="380"/>
      <c r="BC5" s="380"/>
      <c r="BD5" s="380"/>
      <c r="BE5" s="380"/>
      <c r="BF5" s="38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3" t="s">
        <v>32</v>
      </c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6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9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5">
        <v>36</v>
      </c>
      <c r="I12" s="416"/>
      <c r="J12" s="417"/>
      <c r="K12" s="4"/>
    </row>
    <row r="13" spans="1:60" ht="13.5" customHeight="1">
      <c r="F13" s="4" t="s">
        <v>35</v>
      </c>
      <c r="G13" s="4"/>
      <c r="H13" s="418"/>
      <c r="I13" s="419"/>
      <c r="J13" s="4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5"/>
      <c r="I14" s="336"/>
      <c r="J14" s="33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2" t="s">
        <v>37</v>
      </c>
      <c r="D16" s="391"/>
      <c r="E16" s="391"/>
      <c r="F16" s="391"/>
      <c r="G16" s="392"/>
      <c r="H16" s="413" t="s">
        <v>66</v>
      </c>
      <c r="I16" s="414"/>
      <c r="J16" s="414"/>
      <c r="K16" s="391" t="str">
        <f>IF(入力!C2="","",入力!C2)</f>
        <v>タテヤマエンジェルス</v>
      </c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2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82" t="s">
        <v>38</v>
      </c>
      <c r="AK16" s="383"/>
      <c r="AL16" s="383"/>
      <c r="AM16" s="384"/>
      <c r="AN16" s="407" t="str">
        <f>IF(入力!P3="","",入力!P3)</f>
        <v>館山市</v>
      </c>
      <c r="AO16" s="408"/>
      <c r="AP16" s="408"/>
      <c r="AQ16" s="408"/>
      <c r="AR16" s="408"/>
      <c r="AS16" s="408"/>
      <c r="AT16" s="383" t="s">
        <v>68</v>
      </c>
      <c r="AU16" s="384"/>
      <c r="AV16" s="390" t="s">
        <v>39</v>
      </c>
      <c r="AW16" s="391"/>
      <c r="AX16" s="391"/>
      <c r="AY16" s="392"/>
      <c r="AZ16" s="395" t="str">
        <f>IF(入力!P5="","",入力!P5)</f>
        <v>ＪＲ内房</v>
      </c>
      <c r="BA16" s="396"/>
      <c r="BB16" s="396"/>
      <c r="BC16" s="396"/>
      <c r="BD16" s="396"/>
      <c r="BE16" s="396"/>
      <c r="BF16" s="434" t="s">
        <v>40</v>
      </c>
    </row>
    <row r="17" spans="3:58" ht="4.5" customHeight="1">
      <c r="C17" s="433"/>
      <c r="D17" s="322"/>
      <c r="E17" s="322"/>
      <c r="F17" s="322"/>
      <c r="G17" s="394"/>
      <c r="H17" s="405" t="str">
        <f>IF(入力!C3="","",入力!C3)</f>
        <v>館山エンジェルス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(女子)</v>
      </c>
      <c r="V17" s="401"/>
      <c r="W17" s="401"/>
      <c r="X17" s="402"/>
      <c r="Y17" s="358">
        <f>IF(入力!C4="","",入力!C4)</f>
        <v>430912010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85"/>
      <c r="AK17" s="386"/>
      <c r="AL17" s="386"/>
      <c r="AM17" s="387"/>
      <c r="AN17" s="409"/>
      <c r="AO17" s="410"/>
      <c r="AP17" s="410"/>
      <c r="AQ17" s="410"/>
      <c r="AR17" s="410"/>
      <c r="AS17" s="410"/>
      <c r="AT17" s="386"/>
      <c r="AU17" s="387"/>
      <c r="AV17" s="393"/>
      <c r="AW17" s="322"/>
      <c r="AX17" s="322"/>
      <c r="AY17" s="394"/>
      <c r="AZ17" s="397"/>
      <c r="BA17" s="398"/>
      <c r="BB17" s="398"/>
      <c r="BC17" s="398"/>
      <c r="BD17" s="398"/>
      <c r="BE17" s="398"/>
      <c r="BF17" s="435"/>
    </row>
    <row r="18" spans="3:58" ht="16.5" customHeight="1">
      <c r="C18" s="373"/>
      <c r="D18" s="323"/>
      <c r="E18" s="323"/>
      <c r="F18" s="323"/>
      <c r="G18" s="374"/>
      <c r="H18" s="348"/>
      <c r="I18" s="349"/>
      <c r="J18" s="349"/>
      <c r="K18" s="349"/>
      <c r="L18" s="349"/>
      <c r="M18" s="349"/>
      <c r="N18" s="349"/>
      <c r="O18" s="349"/>
      <c r="P18" s="349"/>
      <c r="Q18" s="349"/>
      <c r="R18" s="349"/>
      <c r="S18" s="349"/>
      <c r="T18" s="349"/>
      <c r="U18" s="403"/>
      <c r="V18" s="403"/>
      <c r="W18" s="403"/>
      <c r="X18" s="404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88"/>
      <c r="AK18" s="338"/>
      <c r="AL18" s="338"/>
      <c r="AM18" s="389"/>
      <c r="AN18" s="411"/>
      <c r="AO18" s="412"/>
      <c r="AP18" s="412"/>
      <c r="AQ18" s="412"/>
      <c r="AR18" s="412"/>
      <c r="AS18" s="412"/>
      <c r="AT18" s="338"/>
      <c r="AU18" s="389"/>
      <c r="AV18" s="351"/>
      <c r="AW18" s="323"/>
      <c r="AX18" s="323"/>
      <c r="AY18" s="374"/>
      <c r="AZ18" s="399" t="str">
        <f>IF(入力!AE5="","",入力!AE5)</f>
        <v>館山</v>
      </c>
      <c r="BA18" s="400"/>
      <c r="BB18" s="400"/>
      <c r="BC18" s="400"/>
      <c r="BD18" s="400"/>
      <c r="BE18" s="400"/>
      <c r="BF18" s="13" t="s">
        <v>41</v>
      </c>
    </row>
    <row r="19" spans="3:58" ht="15" customHeight="1">
      <c r="C19" s="421"/>
      <c r="D19" s="42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366" t="s">
        <v>42</v>
      </c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 t="s">
        <v>69</v>
      </c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 t="s">
        <v>70</v>
      </c>
      <c r="AT19" s="366"/>
      <c r="AU19" s="366"/>
      <c r="AV19" s="366"/>
      <c r="AW19" s="366"/>
      <c r="AX19" s="366"/>
      <c r="AY19" s="366"/>
      <c r="AZ19" s="366"/>
      <c r="BA19" s="366"/>
      <c r="BB19" s="366"/>
      <c r="BC19" s="366"/>
      <c r="BD19" s="366"/>
      <c r="BE19" s="366"/>
      <c r="BF19" s="381"/>
    </row>
    <row r="20" spans="3:58" ht="15" customHeight="1">
      <c r="C20" s="365" t="s">
        <v>43</v>
      </c>
      <c r="D20" s="366"/>
      <c r="E20" s="366"/>
      <c r="F20" s="366"/>
      <c r="G20" s="366"/>
      <c r="H20" s="366"/>
      <c r="I20" s="366"/>
      <c r="J20" s="366"/>
      <c r="K20" s="366"/>
      <c r="L20" s="366"/>
      <c r="M20" s="366"/>
      <c r="N20" s="366"/>
      <c r="O20" s="364">
        <f>IF(入力!J7="","",入力!J7)</f>
        <v>18436</v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 t="str">
        <f>IF(入力!J9="","",入力!J9)</f>
        <v/>
      </c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 t="str">
        <f>IF(入力!J11="","",入力!J11)</f>
        <v/>
      </c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78"/>
    </row>
    <row r="21" spans="3:58" ht="15" customHeight="1">
      <c r="C21" s="365" t="s">
        <v>44</v>
      </c>
      <c r="D21" s="366"/>
      <c r="E21" s="366"/>
      <c r="F21" s="366"/>
      <c r="G21" s="366"/>
      <c r="H21" s="366"/>
      <c r="I21" s="366"/>
      <c r="J21" s="366"/>
      <c r="K21" s="366"/>
      <c r="L21" s="366"/>
      <c r="M21" s="366"/>
      <c r="N21" s="366"/>
      <c r="O21" s="364">
        <f>IF(入力!M7="","",入力!M7)</f>
        <v>217611</v>
      </c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 t="str">
        <f>IF(入力!M9="","",入力!M9)</f>
        <v/>
      </c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 t="str">
        <f>IF(入力!M11="","",入力!M11)</f>
        <v/>
      </c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78"/>
    </row>
    <row r="22" spans="3:58" ht="12" customHeight="1">
      <c r="C22" s="370" t="s">
        <v>71</v>
      </c>
      <c r="D22" s="371"/>
      <c r="E22" s="371"/>
      <c r="F22" s="371"/>
      <c r="G22" s="372"/>
      <c r="H22" s="367" t="str">
        <f>IF(入力!C7="","",入力!C7&amp;"　"&amp;入力!E7)</f>
        <v>オシモト　カズミ</v>
      </c>
      <c r="I22" s="327"/>
      <c r="J22" s="327"/>
      <c r="K22" s="327"/>
      <c r="L22" s="327"/>
      <c r="M22" s="327"/>
      <c r="N22" s="327"/>
      <c r="O22" s="327"/>
      <c r="P22" s="327"/>
      <c r="Q22" s="340"/>
      <c r="R22" s="328" t="s">
        <v>45</v>
      </c>
      <c r="S22" s="327"/>
      <c r="T22" s="341">
        <f>IF(入力!AT7="","",入力!AT7)</f>
        <v>53</v>
      </c>
      <c r="U22" s="342"/>
      <c r="V22" s="343"/>
      <c r="W22" s="328" t="s">
        <v>46</v>
      </c>
      <c r="X22" s="328"/>
      <c r="Y22" s="328"/>
      <c r="Z22" s="14" t="s">
        <v>72</v>
      </c>
      <c r="AA22" s="15"/>
      <c r="AB22" s="327" t="str">
        <f>IF(入力!R7="","",入力!R7)</f>
        <v>294</v>
      </c>
      <c r="AC22" s="327"/>
      <c r="AD22" s="327"/>
      <c r="AE22" s="327"/>
      <c r="AF22" s="16" t="s">
        <v>73</v>
      </c>
      <c r="AG22" s="327" t="str">
        <f>IF(入力!W7="","",入力!W7)</f>
        <v>0034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40"/>
      <c r="AU22" s="328" t="s">
        <v>47</v>
      </c>
      <c r="AV22" s="327"/>
      <c r="AW22" s="327"/>
      <c r="AX22" s="17" t="s">
        <v>74</v>
      </c>
      <c r="AY22" s="327" t="str">
        <f>IF(入力!AL7="","",入力!AL7)</f>
        <v>0470</v>
      </c>
      <c r="AZ22" s="327"/>
      <c r="BA22" s="327"/>
      <c r="BB22" s="327"/>
      <c r="BC22" s="327"/>
      <c r="BD22" s="327"/>
      <c r="BE22" s="327"/>
      <c r="BF22" s="18" t="s">
        <v>75</v>
      </c>
    </row>
    <row r="23" spans="3:58" ht="19.5" customHeight="1">
      <c r="C23" s="373" t="s">
        <v>48</v>
      </c>
      <c r="D23" s="323"/>
      <c r="E23" s="323"/>
      <c r="F23" s="323"/>
      <c r="G23" s="374"/>
      <c r="H23" s="335" t="str">
        <f>IF(入力!C8="","",入力!C8&amp;"　"&amp;入力!E8)</f>
        <v>押本　一美</v>
      </c>
      <c r="I23" s="336"/>
      <c r="J23" s="336"/>
      <c r="K23" s="336"/>
      <c r="L23" s="336"/>
      <c r="M23" s="336"/>
      <c r="N23" s="336"/>
      <c r="O23" s="336"/>
      <c r="P23" s="336"/>
      <c r="Q23" s="337"/>
      <c r="R23" s="323"/>
      <c r="S23" s="323"/>
      <c r="T23" s="375"/>
      <c r="U23" s="376"/>
      <c r="V23" s="377"/>
      <c r="W23" s="338"/>
      <c r="X23" s="338"/>
      <c r="Y23" s="338"/>
      <c r="Z23" s="348" t="str">
        <f>IF(入力!P8="","",入力!P8)</f>
        <v>千葉県館山市沼112-3</v>
      </c>
      <c r="AA23" s="349"/>
      <c r="AB23" s="349"/>
      <c r="AC23" s="349"/>
      <c r="AD23" s="349"/>
      <c r="AE23" s="349"/>
      <c r="AF23" s="349"/>
      <c r="AG23" s="349"/>
      <c r="AH23" s="349"/>
      <c r="AI23" s="349"/>
      <c r="AJ23" s="349"/>
      <c r="AK23" s="349"/>
      <c r="AL23" s="349"/>
      <c r="AM23" s="349"/>
      <c r="AN23" s="349"/>
      <c r="AO23" s="349"/>
      <c r="AP23" s="349"/>
      <c r="AQ23" s="349"/>
      <c r="AR23" s="349"/>
      <c r="AS23" s="349"/>
      <c r="AT23" s="350"/>
      <c r="AU23" s="323"/>
      <c r="AV23" s="323"/>
      <c r="AW23" s="323"/>
      <c r="AX23" s="351" t="str">
        <f>IF(入力!AK8="","",入力!AK8)</f>
        <v>22</v>
      </c>
      <c r="AY23" s="323"/>
      <c r="AZ23" s="323"/>
      <c r="BA23" s="323"/>
      <c r="BB23" s="19" t="s">
        <v>76</v>
      </c>
      <c r="BC23" s="323" t="str">
        <f>IF(入力!AP8="","",入力!AP8)</f>
        <v>2618</v>
      </c>
      <c r="BD23" s="323"/>
      <c r="BE23" s="323"/>
      <c r="BF23" s="347"/>
    </row>
    <row r="24" spans="3:58" ht="12" customHeight="1">
      <c r="C24" s="370" t="s">
        <v>77</v>
      </c>
      <c r="D24" s="371"/>
      <c r="E24" s="371"/>
      <c r="F24" s="371"/>
      <c r="G24" s="372"/>
      <c r="H24" s="367" t="str">
        <f>IF(入力!C9="","",入力!C9&amp;"　"&amp;入力!E9)</f>
        <v>オシモト　イヨリ</v>
      </c>
      <c r="I24" s="327"/>
      <c r="J24" s="327"/>
      <c r="K24" s="327"/>
      <c r="L24" s="327"/>
      <c r="M24" s="327"/>
      <c r="N24" s="327"/>
      <c r="O24" s="327"/>
      <c r="P24" s="327"/>
      <c r="Q24" s="340"/>
      <c r="R24" s="328" t="s">
        <v>45</v>
      </c>
      <c r="S24" s="327"/>
      <c r="T24" s="341">
        <f>IF(入力!AT9="","",入力!AT9)</f>
        <v>25</v>
      </c>
      <c r="U24" s="342"/>
      <c r="V24" s="343"/>
      <c r="W24" s="328" t="s">
        <v>46</v>
      </c>
      <c r="X24" s="328"/>
      <c r="Y24" s="328"/>
      <c r="Z24" s="14" t="s">
        <v>72</v>
      </c>
      <c r="AA24" s="15"/>
      <c r="AB24" s="327" t="str">
        <f>IF(入力!R9="","",入力!R9)</f>
        <v>294</v>
      </c>
      <c r="AC24" s="327"/>
      <c r="AD24" s="327"/>
      <c r="AE24" s="327"/>
      <c r="AF24" s="16" t="s">
        <v>73</v>
      </c>
      <c r="AG24" s="327" t="str">
        <f>IF(入力!W9="","",入力!W9)</f>
        <v>0034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40"/>
      <c r="AU24" s="328" t="s">
        <v>47</v>
      </c>
      <c r="AV24" s="327"/>
      <c r="AW24" s="327"/>
      <c r="AX24" s="17" t="s">
        <v>74</v>
      </c>
      <c r="AY24" s="327" t="str">
        <f>IF(入力!AL9="","",入力!AL9)</f>
        <v/>
      </c>
      <c r="AZ24" s="327"/>
      <c r="BA24" s="327"/>
      <c r="BB24" s="327"/>
      <c r="BC24" s="327"/>
      <c r="BD24" s="327"/>
      <c r="BE24" s="327"/>
      <c r="BF24" s="18" t="s">
        <v>75</v>
      </c>
    </row>
    <row r="25" spans="3:58" ht="19.5" customHeight="1">
      <c r="C25" s="373" t="s">
        <v>78</v>
      </c>
      <c r="D25" s="323"/>
      <c r="E25" s="323"/>
      <c r="F25" s="323"/>
      <c r="G25" s="374"/>
      <c r="H25" s="335" t="str">
        <f>IF(入力!C10="","",入力!C10&amp;"　"&amp;入力!E10)</f>
        <v>押本　一代里</v>
      </c>
      <c r="I25" s="336"/>
      <c r="J25" s="336"/>
      <c r="K25" s="336"/>
      <c r="L25" s="336"/>
      <c r="M25" s="336"/>
      <c r="N25" s="336"/>
      <c r="O25" s="336"/>
      <c r="P25" s="336"/>
      <c r="Q25" s="337"/>
      <c r="R25" s="323"/>
      <c r="S25" s="323"/>
      <c r="T25" s="375"/>
      <c r="U25" s="376"/>
      <c r="V25" s="377"/>
      <c r="W25" s="338"/>
      <c r="X25" s="338"/>
      <c r="Y25" s="338"/>
      <c r="Z25" s="348" t="str">
        <f>IF(入力!P10="","",入力!P10)</f>
        <v>千葉県館山市沼112-3</v>
      </c>
      <c r="AA25" s="349"/>
      <c r="AB25" s="349"/>
      <c r="AC25" s="349"/>
      <c r="AD25" s="349"/>
      <c r="AE25" s="349"/>
      <c r="AF25" s="349"/>
      <c r="AG25" s="349"/>
      <c r="AH25" s="349"/>
      <c r="AI25" s="349"/>
      <c r="AJ25" s="349"/>
      <c r="AK25" s="349"/>
      <c r="AL25" s="349"/>
      <c r="AM25" s="349"/>
      <c r="AN25" s="349"/>
      <c r="AO25" s="349"/>
      <c r="AP25" s="349"/>
      <c r="AQ25" s="349"/>
      <c r="AR25" s="349"/>
      <c r="AS25" s="349"/>
      <c r="AT25" s="350"/>
      <c r="AU25" s="323"/>
      <c r="AV25" s="323"/>
      <c r="AW25" s="323"/>
      <c r="AX25" s="351" t="str">
        <f>IF(入力!AK10="","",入力!AK10)</f>
        <v/>
      </c>
      <c r="AY25" s="323"/>
      <c r="AZ25" s="323"/>
      <c r="BA25" s="323"/>
      <c r="BB25" s="19" t="s">
        <v>76</v>
      </c>
      <c r="BC25" s="323" t="str">
        <f>IF(入力!AP10="","",入力!AP10)</f>
        <v/>
      </c>
      <c r="BD25" s="323"/>
      <c r="BE25" s="323"/>
      <c r="BF25" s="347"/>
    </row>
    <row r="26" spans="3:58" ht="12" customHeight="1">
      <c r="C26" s="370" t="s">
        <v>71</v>
      </c>
      <c r="D26" s="371"/>
      <c r="E26" s="371"/>
      <c r="F26" s="371"/>
      <c r="G26" s="372"/>
      <c r="H26" s="367" t="str">
        <f>IF(入力!C11="","",入力!C11&amp;"　"&amp;入力!E11)</f>
        <v/>
      </c>
      <c r="I26" s="327"/>
      <c r="J26" s="327"/>
      <c r="K26" s="327"/>
      <c r="L26" s="327"/>
      <c r="M26" s="327"/>
      <c r="N26" s="327"/>
      <c r="O26" s="327"/>
      <c r="P26" s="327"/>
      <c r="Q26" s="340"/>
      <c r="R26" s="328" t="s">
        <v>45</v>
      </c>
      <c r="S26" s="327"/>
      <c r="T26" s="341" t="str">
        <f>IF(入力!AT11="","",入力!AT11)</f>
        <v/>
      </c>
      <c r="U26" s="342"/>
      <c r="V26" s="343"/>
      <c r="W26" s="328" t="s">
        <v>46</v>
      </c>
      <c r="X26" s="328"/>
      <c r="Y26" s="328"/>
      <c r="Z26" s="14" t="s">
        <v>72</v>
      </c>
      <c r="AA26" s="15"/>
      <c r="AB26" s="327" t="str">
        <f>IF(入力!R11="","",入力!R11)</f>
        <v/>
      </c>
      <c r="AC26" s="327"/>
      <c r="AD26" s="327"/>
      <c r="AE26" s="327"/>
      <c r="AF26" s="16" t="s">
        <v>73</v>
      </c>
      <c r="AG26" s="327" t="str">
        <f>IF(入力!W11="","",入力!W11)</f>
        <v/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40"/>
      <c r="AU26" s="328" t="s">
        <v>47</v>
      </c>
      <c r="AV26" s="327"/>
      <c r="AW26" s="327"/>
      <c r="AX26" s="17" t="s">
        <v>74</v>
      </c>
      <c r="AY26" s="327" t="str">
        <f>IF(入力!AL11="","",入力!AL11)</f>
        <v/>
      </c>
      <c r="AZ26" s="327"/>
      <c r="BA26" s="327"/>
      <c r="BB26" s="327"/>
      <c r="BC26" s="327"/>
      <c r="BD26" s="327"/>
      <c r="BE26" s="327"/>
      <c r="BF26" s="18" t="s">
        <v>75</v>
      </c>
    </row>
    <row r="27" spans="3:58" ht="19.5" customHeight="1">
      <c r="C27" s="373" t="s">
        <v>79</v>
      </c>
      <c r="D27" s="323"/>
      <c r="E27" s="323"/>
      <c r="F27" s="323"/>
      <c r="G27" s="374"/>
      <c r="H27" s="335" t="str">
        <f>IF(入力!C12="","",入力!C12&amp;"　"&amp;入力!E12)</f>
        <v/>
      </c>
      <c r="I27" s="336"/>
      <c r="J27" s="336"/>
      <c r="K27" s="336"/>
      <c r="L27" s="336"/>
      <c r="M27" s="336"/>
      <c r="N27" s="336"/>
      <c r="O27" s="336"/>
      <c r="P27" s="336"/>
      <c r="Q27" s="337"/>
      <c r="R27" s="323"/>
      <c r="S27" s="323"/>
      <c r="T27" s="375"/>
      <c r="U27" s="376"/>
      <c r="V27" s="377"/>
      <c r="W27" s="338"/>
      <c r="X27" s="338"/>
      <c r="Y27" s="338"/>
      <c r="Z27" s="348" t="str">
        <f>IF(入力!P12="","",入力!P12)</f>
        <v/>
      </c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50"/>
      <c r="AU27" s="323"/>
      <c r="AV27" s="323"/>
      <c r="AW27" s="323"/>
      <c r="AX27" s="351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47"/>
    </row>
    <row r="28" spans="3:58" ht="12" customHeight="1">
      <c r="C28" s="370" t="s">
        <v>71</v>
      </c>
      <c r="D28" s="371"/>
      <c r="E28" s="371"/>
      <c r="F28" s="371"/>
      <c r="G28" s="372"/>
      <c r="H28" s="367" t="str">
        <f>IF(入力!C15="","",入力!C15&amp;"　"&amp;入力!E15)</f>
        <v>オシモト　カズミ</v>
      </c>
      <c r="I28" s="327"/>
      <c r="J28" s="327"/>
      <c r="K28" s="327"/>
      <c r="L28" s="327"/>
      <c r="M28" s="327"/>
      <c r="N28" s="327"/>
      <c r="O28" s="327"/>
      <c r="P28" s="327"/>
      <c r="Q28" s="340"/>
      <c r="R28" s="328" t="s">
        <v>45</v>
      </c>
      <c r="S28" s="327"/>
      <c r="T28" s="341" t="str">
        <f>IF(入力!AT15="","",入力!AT15)</f>
        <v/>
      </c>
      <c r="U28" s="342"/>
      <c r="V28" s="343"/>
      <c r="W28" s="328" t="s">
        <v>46</v>
      </c>
      <c r="X28" s="328"/>
      <c r="Y28" s="328"/>
      <c r="Z28" s="14" t="s">
        <v>72</v>
      </c>
      <c r="AA28" s="15"/>
      <c r="AB28" s="327" t="str">
        <f>IF(入力!R15="","",入力!R15)</f>
        <v>294</v>
      </c>
      <c r="AC28" s="327"/>
      <c r="AD28" s="327"/>
      <c r="AE28" s="327"/>
      <c r="AF28" s="16" t="s">
        <v>73</v>
      </c>
      <c r="AG28" s="327" t="str">
        <f>IF(入力!W15="","",入力!W15)</f>
        <v>0034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40"/>
      <c r="AU28" s="328" t="s">
        <v>47</v>
      </c>
      <c r="AV28" s="327"/>
      <c r="AW28" s="327"/>
      <c r="AX28" s="17" t="s">
        <v>74</v>
      </c>
      <c r="AY28" s="327" t="str">
        <f>IF(入力!AL15="","",入力!AL15)</f>
        <v>0470</v>
      </c>
      <c r="AZ28" s="327"/>
      <c r="BA28" s="327"/>
      <c r="BB28" s="327"/>
      <c r="BC28" s="327"/>
      <c r="BD28" s="327"/>
      <c r="BE28" s="327"/>
      <c r="BF28" s="18" t="s">
        <v>75</v>
      </c>
    </row>
    <row r="29" spans="3:58" ht="19.5" customHeight="1" thickBot="1">
      <c r="C29" s="368" t="s">
        <v>49</v>
      </c>
      <c r="D29" s="329"/>
      <c r="E29" s="329"/>
      <c r="F29" s="329"/>
      <c r="G29" s="369"/>
      <c r="H29" s="352" t="str">
        <f>IF(入力!C16="","",入力!C16&amp;"　"&amp;入力!E16)</f>
        <v>押本　一美</v>
      </c>
      <c r="I29" s="353"/>
      <c r="J29" s="353"/>
      <c r="K29" s="353"/>
      <c r="L29" s="353"/>
      <c r="M29" s="353"/>
      <c r="N29" s="353"/>
      <c r="O29" s="353"/>
      <c r="P29" s="353"/>
      <c r="Q29" s="354"/>
      <c r="R29" s="329"/>
      <c r="S29" s="329"/>
      <c r="T29" s="344"/>
      <c r="U29" s="345"/>
      <c r="V29" s="346"/>
      <c r="W29" s="339"/>
      <c r="X29" s="339"/>
      <c r="Y29" s="339"/>
      <c r="Z29" s="330" t="str">
        <f>IF(入力!P16="","",入力!P16)</f>
        <v>千葉県館山市沼112-3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22</v>
      </c>
      <c r="AY29" s="329"/>
      <c r="AZ29" s="329"/>
      <c r="BA29" s="329"/>
      <c r="BB29" s="73" t="s">
        <v>76</v>
      </c>
      <c r="BC29" s="329" t="str">
        <f>IF(入力!AP16="","",入力!AP16)</f>
        <v>2618</v>
      </c>
      <c r="BD29" s="329"/>
      <c r="BE29" s="329"/>
      <c r="BF29" s="33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26"/>
    </row>
    <row r="34" spans="3:58" ht="15" customHeight="1">
      <c r="C34" s="283" t="str">
        <f>IF(入力!B25="","",入力!B25)</f>
        <v>①</v>
      </c>
      <c r="D34" s="284"/>
      <c r="E34" s="285"/>
      <c r="F34" s="289" t="str">
        <f>IF(入力!C26="","",入力!C25&amp;"　"&amp;入力!E25&amp;"
"&amp;入力!C26&amp;"　"&amp;入力!E26)</f>
        <v>コンドウ　ヒイロ
近藤　陽彩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館山市立館山小学校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512499333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146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ウヤマ　ワカナ
宇山　　若那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南房総市立白浜小学校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513405234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150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カンサク　ルカ
神作　琉海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南房総市立三芳小学校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511434425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149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タケワカ　メイ
竹若　芽生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館山市立館山小学校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513303357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140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>
        <f>IF(入力!B33="","",入力!B33)</f>
        <v>5</v>
      </c>
      <c r="D42" s="284"/>
      <c r="E42" s="285"/>
      <c r="F42" s="289" t="str">
        <f>IF(入力!C34="","",入力!C33&amp;"　"&amp;入力!E33&amp;"
"&amp;入力!C34&amp;"　"&amp;入力!E34)</f>
        <v>スズキ　ユウナ
鈴木　裕奈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3</v>
      </c>
      <c r="R42" s="296"/>
      <c r="S42" s="297"/>
      <c r="T42" s="301" t="str">
        <f>IF(入力!I33="","",入力!I33)</f>
        <v>館山市立館山小学校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515879523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136.5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コンドウ　ミユ
近藤　心優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5</v>
      </c>
      <c r="R44" s="296"/>
      <c r="S44" s="297"/>
      <c r="T44" s="301" t="str">
        <f>IF(入力!I35="","",入力!I35)</f>
        <v>館山市立館山小学校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515155521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136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カワナ　ノア
川名　乃愛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4</v>
      </c>
      <c r="R46" s="296"/>
      <c r="S46" s="297"/>
      <c r="T46" s="301" t="str">
        <f>IF(入力!I37="","",入力!I37)</f>
        <v>館山市立館山小学校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514727666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135.5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カワナ　マイ
川名　麻衣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3</v>
      </c>
      <c r="R48" s="296"/>
      <c r="S48" s="297"/>
      <c r="T48" s="301" t="str">
        <f>IF(入力!I39="","",入力!I39)</f>
        <v>南房総市立三芳小学校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516660571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135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アカイ　ニイナ
赤井　仁衣奈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4</v>
      </c>
      <c r="R50" s="296"/>
      <c r="S50" s="297"/>
      <c r="T50" s="301" t="str">
        <f>IF(入力!I41="","",入力!I41)</f>
        <v>館山市立館山小学校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514727679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134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タケワカ　コウ
竹若　紅生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4</v>
      </c>
      <c r="R52" s="296"/>
      <c r="S52" s="297"/>
      <c r="T52" s="301" t="str">
        <f>IF(入力!I43="","",入力!I43)</f>
        <v>館山市立館山小学校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514246669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127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>
        <f>IF(入力!B45="","",入力!B45)</f>
        <v>11</v>
      </c>
      <c r="D54" s="284"/>
      <c r="E54" s="285"/>
      <c r="F54" s="289" t="str">
        <f>IF(入力!C46="","",入力!C45&amp;"　"&amp;入力!E45&amp;"
"&amp;入力!C46&amp;"　"&amp;入力!E46)</f>
        <v>カワナ　ルミ
川名　瑠美</v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>
        <f>IF(入力!G45="","",入力!G45)</f>
        <v>2</v>
      </c>
      <c r="R54" s="296"/>
      <c r="S54" s="297"/>
      <c r="T54" s="301" t="str">
        <f>IF(入力!I45="","",入力!I45)</f>
        <v>南房総市立三芳小学校</v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>
        <f>IF(入力!M45="","",入力!M45)</f>
        <v>516660580</v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>
        <f>IF(入力!P45="","",入力!P45)</f>
        <v>122</v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>
        <f>IF(入力!B47="","",入力!B47)</f>
        <v>12</v>
      </c>
      <c r="D56" s="284"/>
      <c r="E56" s="285"/>
      <c r="F56" s="289" t="str">
        <f>IF(入力!C48="","",入力!C47&amp;"　"&amp;入力!E47&amp;"
"&amp;入力!C48&amp;"　"&amp;入力!E48)</f>
        <v>クロカワ　アユナ
黒川　愛結奈</v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>
        <f>IF(入力!G47="","",入力!G47)</f>
        <v>3</v>
      </c>
      <c r="R56" s="296"/>
      <c r="S56" s="297"/>
      <c r="T56" s="301" t="str">
        <f>IF(入力!I47="","",入力!I47)</f>
        <v>館山市立那古小学校</v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>
        <f>IF(入力!M47="","",入力!M47)</f>
        <v>518379414</v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>
        <f>IF(入力!P47="","",入力!P47)</f>
        <v>138</v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館山エンジェルス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430912010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押本　一美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506257452</v>
      </c>
      <c r="H7" s="273"/>
      <c r="I7" s="273"/>
      <c r="J7" s="273">
        <f>IF(入力!J7="","",入力!J7)</f>
        <v>18436</v>
      </c>
      <c r="K7" s="273"/>
      <c r="L7" s="273"/>
      <c r="M7" s="273">
        <f>IF(入力!M7="","",入力!M7)</f>
        <v>217611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押本　一代里</v>
      </c>
      <c r="D9" s="267"/>
      <c r="E9" s="267"/>
      <c r="F9" s="267"/>
      <c r="G9" s="273">
        <f>IF(入力!G9="","",入力!G9)</f>
        <v>504317775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押本　一代里</v>
      </c>
      <c r="D13" s="267"/>
      <c r="E13" s="267"/>
      <c r="F13" s="267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5"/>
      <c r="B14" s="265"/>
      <c r="C14" s="270"/>
      <c r="D14" s="271"/>
      <c r="E14" s="271"/>
      <c r="F14" s="271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5" t="s">
        <v>5</v>
      </c>
      <c r="B15" s="265"/>
      <c r="C15" s="266" t="str">
        <f>IF(入力!C16="","",入力!C16&amp;"　"&amp;入力!E16)</f>
        <v>押本　一美</v>
      </c>
      <c r="D15" s="267"/>
      <c r="E15" s="267"/>
      <c r="F15" s="274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5"/>
      <c r="B16" s="265"/>
      <c r="C16" s="270"/>
      <c r="D16" s="271"/>
      <c r="E16" s="271"/>
      <c r="F16" s="275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千葉県館山市沼112-3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0470-22-2618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090－3691－1720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近藤　陽彩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館山市立館山小学校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512499333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宇山　　若那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南房総市立白浜小学校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513405234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神作　琉海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南房総市立三芳小学校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511434425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竹若　芽生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館山市立館山小学校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513303357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鈴木　裕奈</v>
      </c>
      <c r="D33" s="267"/>
      <c r="E33" s="267"/>
      <c r="F33" s="267"/>
      <c r="G33" s="265">
        <f>IF(入力!G33="","",入力!G33)</f>
        <v>3</v>
      </c>
      <c r="H33" s="265" t="str">
        <f>IF(入力!H33="","",入力!H33)</f>
        <v/>
      </c>
      <c r="I33" s="265" t="str">
        <f>IF(入力!I33="","",入力!I33)</f>
        <v>館山市立館山小学校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515879523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近藤　心優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館山市立館山小学校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515155521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川名　乃愛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館山市立館山小学校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514727666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川名　麻衣</v>
      </c>
      <c r="D39" s="267"/>
      <c r="E39" s="267"/>
      <c r="F39" s="267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南房総市立三芳小学校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516660571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赤井　仁衣奈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館山市立館山小学校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514727679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竹若　紅生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館山市立館山小学校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514246669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川名　瑠美</v>
      </c>
      <c r="D45" s="267"/>
      <c r="E45" s="267"/>
      <c r="F45" s="267"/>
      <c r="G45" s="265">
        <f>IF(入力!G45="","",入力!G45)</f>
        <v>2</v>
      </c>
      <c r="H45" s="265" t="str">
        <f>IF(入力!H45="","",入力!H45)</f>
        <v/>
      </c>
      <c r="I45" s="265" t="str">
        <f>IF(入力!I45="","",入力!I45)</f>
        <v>南房総市立三芳小学校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516660580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黒川　愛結奈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館山市立那古小学校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518379414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館山エンジェルス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430912010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押本　一美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506257452</v>
      </c>
      <c r="H7" s="273"/>
      <c r="I7" s="273"/>
      <c r="J7" s="273">
        <f>IF(入力!J7="","",入力!J7)</f>
        <v>18436</v>
      </c>
      <c r="K7" s="273"/>
      <c r="L7" s="273"/>
      <c r="M7" s="273">
        <f>IF(入力!M7="","",入力!M7)</f>
        <v>217611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押本　一代里</v>
      </c>
      <c r="D9" s="267"/>
      <c r="E9" s="267"/>
      <c r="F9" s="267"/>
      <c r="G9" s="273">
        <f>IF(入力!G9="","",入力!G9)</f>
        <v>504317775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/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>押本　一代里</v>
      </c>
      <c r="D13" s="267"/>
      <c r="E13" s="267"/>
      <c r="F13" s="267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5"/>
      <c r="B14" s="265"/>
      <c r="C14" s="270"/>
      <c r="D14" s="271"/>
      <c r="E14" s="271"/>
      <c r="F14" s="271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5" t="s">
        <v>5</v>
      </c>
      <c r="B15" s="265"/>
      <c r="C15" s="266" t="str">
        <f>IF(入力!C16="","",入力!C16&amp;"　"&amp;入力!E16)</f>
        <v>押本　一美</v>
      </c>
      <c r="D15" s="267"/>
      <c r="E15" s="267"/>
      <c r="F15" s="274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5"/>
      <c r="B16" s="265"/>
      <c r="C16" s="270"/>
      <c r="D16" s="271"/>
      <c r="E16" s="271"/>
      <c r="F16" s="275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千葉県館山市沼112-3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0470-22-2618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>090－3691－1720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 t="str">
        <f>IF(入力!B25="","",入力!B25)</f>
        <v>①</v>
      </c>
      <c r="C25" s="266" t="str">
        <f>IF(入力!C26="","",入力!C26&amp;"　"&amp;入力!E26)</f>
        <v>近藤　陽彩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館山市立館山小学校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512499333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宇山　　若那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南房総市立白浜小学校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513405234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神作　琉海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南房総市立三芳小学校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511434425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竹若　芽生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館山市立館山小学校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513303357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66" t="str">
        <f>IF(入力!C34="","",入力!C34&amp;"　"&amp;入力!E34)</f>
        <v>鈴木　裕奈</v>
      </c>
      <c r="D33" s="267"/>
      <c r="E33" s="267"/>
      <c r="F33" s="267"/>
      <c r="G33" s="265">
        <f>IF(入力!G33="","",入力!G33)</f>
        <v>3</v>
      </c>
      <c r="H33" s="265" t="str">
        <f>IF(入力!H33="","",入力!H33)</f>
        <v/>
      </c>
      <c r="I33" s="265" t="str">
        <f>IF(入力!I33="","",入力!I33)</f>
        <v>館山市立館山小学校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515879523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近藤　心優</v>
      </c>
      <c r="D35" s="267"/>
      <c r="E35" s="267"/>
      <c r="F35" s="267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館山市立館山小学校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515155521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>川名　乃愛</v>
      </c>
      <c r="D37" s="267"/>
      <c r="E37" s="267"/>
      <c r="F37" s="267"/>
      <c r="G37" s="265">
        <f>IF(入力!G37="","",入力!G37)</f>
        <v>4</v>
      </c>
      <c r="H37" s="265" t="str">
        <f>IF(入力!H37="","",入力!H37)</f>
        <v/>
      </c>
      <c r="I37" s="265" t="str">
        <f>IF(入力!I37="","",入力!I37)</f>
        <v>館山市立館山小学校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514727666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川名　麻衣</v>
      </c>
      <c r="D39" s="267"/>
      <c r="E39" s="267"/>
      <c r="F39" s="267"/>
      <c r="G39" s="265">
        <f>IF(入力!G39="","",入力!G39)</f>
        <v>3</v>
      </c>
      <c r="H39" s="265" t="str">
        <f>IF(入力!H39="","",入力!H39)</f>
        <v/>
      </c>
      <c r="I39" s="265" t="str">
        <f>IF(入力!I39="","",入力!I39)</f>
        <v>南房総市立三芳小学校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516660571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赤井　仁衣奈</v>
      </c>
      <c r="D41" s="267"/>
      <c r="E41" s="267"/>
      <c r="F41" s="267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館山市立館山小学校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514727679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竹若　紅生</v>
      </c>
      <c r="D43" s="267"/>
      <c r="E43" s="267"/>
      <c r="F43" s="267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館山市立館山小学校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514246669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66" t="str">
        <f>IF(入力!C46="","",入力!C46&amp;"　"&amp;入力!E46)</f>
        <v>川名　瑠美</v>
      </c>
      <c r="D45" s="267"/>
      <c r="E45" s="267"/>
      <c r="F45" s="267"/>
      <c r="G45" s="265">
        <f>IF(入力!G45="","",入力!G45)</f>
        <v>2</v>
      </c>
      <c r="H45" s="265" t="str">
        <f>IF(入力!H45="","",入力!H45)</f>
        <v/>
      </c>
      <c r="I45" s="265" t="str">
        <f>IF(入力!I45="","",入力!I45)</f>
        <v>南房総市立三芳小学校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516660580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66" t="str">
        <f>IF(入力!C48="","",入力!C48&amp;"　"&amp;入力!E48)</f>
        <v>黒川　愛結奈</v>
      </c>
      <c r="D47" s="267"/>
      <c r="E47" s="267"/>
      <c r="F47" s="267"/>
      <c r="G47" s="265">
        <f>IF(入力!G47="","",入力!G47)</f>
        <v>3</v>
      </c>
      <c r="H47" s="265" t="str">
        <f>IF(入力!H47="","",入力!H47)</f>
        <v/>
      </c>
      <c r="I47" s="265" t="str">
        <f>IF(入力!I47="","",入力!I47)</f>
        <v>館山市立那古小学校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518379414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10</v>
      </c>
      <c r="J5" s="445" t="str">
        <f>IF(入力!A55="","",入力!A55)</f>
        <v>心を強く。練習は嘘をつかない！！小柄な子ども達がどれだけ拾ってつなげるかが勝負です。全員バレーで１勝を目指します。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23002</v>
      </c>
      <c r="B7" s="33" t="str">
        <f>IF(入力!C3="","",入力!C3)</f>
        <v>館山エンジェルス</v>
      </c>
      <c r="C7" s="33" t="str">
        <f>IF(入力!C2="","",入力!C2)</f>
        <v>タテヤマエンジェルス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館山</v>
      </c>
      <c r="T7" s="33"/>
      <c r="U7" s="33">
        <f>IF(入力!C4="","",入力!C4)</f>
        <v>430912010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押本</v>
      </c>
      <c r="D16" s="33" t="str">
        <f>IF(入力!E8="","",入力!E8)</f>
        <v>一美</v>
      </c>
      <c r="E16" s="33" t="str">
        <f>IF(入力!C7="","",入力!C7)</f>
        <v>オシモト</v>
      </c>
      <c r="F16" s="33" t="str">
        <f>IF(入力!E7="","",入力!E7)</f>
        <v>カズミ</v>
      </c>
      <c r="G16" s="33">
        <f>IF(入力!G7="","",入力!G7)</f>
        <v>506257452</v>
      </c>
      <c r="H16" s="33">
        <f>IF(入力!J7="","",入力!J7)</f>
        <v>18436</v>
      </c>
      <c r="I16" s="33">
        <f>IF(入力!M7="","",入力!M7)</f>
        <v>217611</v>
      </c>
      <c r="J16" s="33"/>
      <c r="K16" s="33"/>
      <c r="L16" s="33">
        <f>IF(入力!AT7="","",入力!AT7)</f>
        <v>53</v>
      </c>
      <c r="M16" s="33"/>
      <c r="N16" s="33"/>
      <c r="O16" s="33"/>
      <c r="P16" s="33"/>
      <c r="Q16" s="33"/>
      <c r="R16" s="33" t="str">
        <f>IF(入力!R7="","",入力!R7)</f>
        <v>294</v>
      </c>
      <c r="S16" s="33" t="str">
        <f>IF(入力!W7="","",入力!W7)</f>
        <v>0034</v>
      </c>
      <c r="T16" s="33" t="str">
        <f>IF(入力!P8="","",入力!P8)</f>
        <v>千葉県館山市沼112-3</v>
      </c>
      <c r="U16" s="33" t="str">
        <f>IF(入力!AL7="","",入力!AL7)</f>
        <v>0470</v>
      </c>
      <c r="V16" s="33" t="str">
        <f>IF(入力!AK8="","",入力!AK8)</f>
        <v>22</v>
      </c>
      <c r="W16" s="33" t="str">
        <f>IF(入力!AP8="","",入力!AP8)</f>
        <v>2618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押本</v>
      </c>
      <c r="D17" s="33" t="str">
        <f>IF(入力!E10="","",入力!E10)</f>
        <v>一代里</v>
      </c>
      <c r="E17" s="33" t="str">
        <f>IF(入力!C9="","",入力!C9)</f>
        <v>オシモト</v>
      </c>
      <c r="F17" s="33" t="str">
        <f>IF(入力!E9="","",入力!E9)</f>
        <v>イヨリ</v>
      </c>
      <c r="G17" s="33">
        <f>IF(入力!G9="","",入力!G9)</f>
        <v>504317775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25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0034</v>
      </c>
      <c r="T17" s="33" t="str">
        <f>IF(入力!P10="","",入力!P10)</f>
        <v>千葉県館山市沼112-3</v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押本</v>
      </c>
      <c r="D22" s="33" t="str">
        <f>IF(入力!E16="","",入力!E16)</f>
        <v>一美</v>
      </c>
      <c r="E22" s="33" t="str">
        <f>IF(入力!C15="","",入力!C15)</f>
        <v>オシモト</v>
      </c>
      <c r="F22" s="33" t="str">
        <f>IF(入力!E15="","",入力!E15)</f>
        <v>カズミ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3691</v>
      </c>
      <c r="P22" s="33">
        <f>IF(入力!G21="","",入力!G21)</f>
        <v>1720</v>
      </c>
      <c r="Q22" s="33"/>
      <c r="R22" s="33" t="str">
        <f>IF(入力!R15="","",入力!R15)</f>
        <v>294</v>
      </c>
      <c r="S22" s="33" t="str">
        <f>IF(入力!W15="","",入力!W15)</f>
        <v>0034</v>
      </c>
      <c r="T22" s="33" t="str">
        <f>IF(入力!P16="","",入力!P16)</f>
        <v>千葉県館山市沼112-3</v>
      </c>
      <c r="U22" s="33" t="str">
        <f>IF(入力!AL15="","",入力!AL15)</f>
        <v>0470</v>
      </c>
      <c r="V22" s="33" t="str">
        <f>IF(入力!AK16="","",入力!AK16)</f>
        <v>22</v>
      </c>
      <c r="W22" s="33" t="str">
        <f>IF(入力!AP16="","",入力!AP16)</f>
        <v>2618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押本</v>
      </c>
      <c r="D23" s="33" t="str">
        <f>IF(入力!$E$14="","",入力!$E$14)</f>
        <v>一代里</v>
      </c>
      <c r="E23" s="33" t="str">
        <f>IF(入力!$C$13="","",入力!$C$13)</f>
        <v>オシモト</v>
      </c>
      <c r="F23" s="33" t="str">
        <f>IF(入力!$E$13="","",入力!$E$13)</f>
        <v>イヨリ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近藤</v>
      </c>
      <c r="D24" s="75" t="str">
        <f>VLOOKUP($B$51,$A$53:$F$352,4)</f>
        <v>陽彩</v>
      </c>
      <c r="E24" s="75" t="str">
        <f>VLOOKUP($B$51,$A$53:$F$352,5)</f>
        <v>コンドウ</v>
      </c>
      <c r="F24" s="75" t="str">
        <f>VLOOKUP($B$51,$A$53:$F$352,6)</f>
        <v>ヒイロ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近藤</v>
      </c>
      <c r="D53" s="33" t="str">
        <f>IF(入力!E26="","",入力!E26)</f>
        <v>陽彩</v>
      </c>
      <c r="E53" s="33" t="str">
        <f>IF(入力!C25="","",入力!C25)</f>
        <v>コンドウ</v>
      </c>
      <c r="F53" s="33" t="str">
        <f>IF(入力!E25="","",入力!E25)</f>
        <v>ヒイロ</v>
      </c>
      <c r="G53" s="33">
        <f>IF(入力!M25="","",入力!M25)</f>
        <v>512499333</v>
      </c>
      <c r="H53" s="33" t="str">
        <f>IF(入力!I25="","",入力!I25)</f>
        <v>館山市立館山小学校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宇山　</v>
      </c>
      <c r="D54" s="33" t="str">
        <f>IF(入力!E28="","",入力!E28)</f>
        <v>若那</v>
      </c>
      <c r="E54" s="33" t="str">
        <f>IF(入力!C27="","",入力!C27)</f>
        <v>ウヤマ</v>
      </c>
      <c r="F54" s="33" t="str">
        <f>IF(入力!E27="","",入力!E27)</f>
        <v>ワカナ</v>
      </c>
      <c r="G54" s="33">
        <f>IF(入力!M27="","",入力!M27)</f>
        <v>513405234</v>
      </c>
      <c r="H54" s="33" t="str">
        <f>IF(入力!I27="","",入力!I27)</f>
        <v>南房総市立白浜小学校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神作</v>
      </c>
      <c r="D55" s="33" t="str">
        <f>IF(入力!E30="","",入力!E30)</f>
        <v>琉海</v>
      </c>
      <c r="E55" s="33" t="str">
        <f>IF(入力!C29="","",入力!C29)</f>
        <v>カンサク</v>
      </c>
      <c r="F55" s="33" t="str">
        <f>IF(入力!E29="","",入力!E29)</f>
        <v>ルカ</v>
      </c>
      <c r="G55" s="33">
        <f>IF(入力!M29="","",入力!M29)</f>
        <v>511434425</v>
      </c>
      <c r="H55" s="33" t="str">
        <f>IF(入力!I29="","",入力!I29)</f>
        <v>南房総市立三芳小学校</v>
      </c>
      <c r="I55" s="33">
        <f>IF(入力!G29="","",入力!G29)</f>
        <v>6</v>
      </c>
      <c r="J55" s="33">
        <f>IF(入力!P29="","",入力!P29)</f>
        <v>149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竹若</v>
      </c>
      <c r="D56" s="33" t="str">
        <f>IF(入力!E32="","",入力!E32)</f>
        <v>芽生</v>
      </c>
      <c r="E56" s="33" t="str">
        <f>IF(入力!C31="","",入力!C31)</f>
        <v>タケワカ</v>
      </c>
      <c r="F56" s="33" t="str">
        <f>IF(入力!E31="","",入力!E31)</f>
        <v>メイ</v>
      </c>
      <c r="G56" s="33">
        <f>IF(入力!M31="","",入力!M31)</f>
        <v>513303357</v>
      </c>
      <c r="H56" s="33" t="str">
        <f>IF(入力!I31="","",入力!I31)</f>
        <v>館山市立館山小学校</v>
      </c>
      <c r="I56" s="33">
        <f>IF(入力!G31="","",入力!G31)</f>
        <v>6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裕奈</v>
      </c>
      <c r="E57" s="33" t="str">
        <f>IF(入力!C33="","",入力!C33)</f>
        <v>スズキ</v>
      </c>
      <c r="F57" s="33" t="str">
        <f>IF(入力!E33="","",入力!E33)</f>
        <v>ユウナ</v>
      </c>
      <c r="G57" s="33">
        <f>IF(入力!M33="","",入力!M33)</f>
        <v>515879523</v>
      </c>
      <c r="H57" s="33" t="str">
        <f>IF(入力!I33="","",入力!I33)</f>
        <v>館山市立館山小学校</v>
      </c>
      <c r="I57" s="33">
        <f>IF(入力!G33="","",入力!G33)</f>
        <v>3</v>
      </c>
      <c r="J57" s="33">
        <f>IF(入力!P33="","",入力!P33)</f>
        <v>136.5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近藤</v>
      </c>
      <c r="D58" s="33" t="str">
        <f>IF(入力!E36="","",入力!E36)</f>
        <v>心優</v>
      </c>
      <c r="E58" s="33" t="str">
        <f>IF(入力!C35="","",入力!C35)</f>
        <v>コンドウ</v>
      </c>
      <c r="F58" s="33" t="str">
        <f>IF(入力!E35="","",入力!E35)</f>
        <v>ミユ</v>
      </c>
      <c r="G58" s="33">
        <f>IF(入力!M35="","",入力!M35)</f>
        <v>515155521</v>
      </c>
      <c r="H58" s="33" t="str">
        <f>IF(入力!I35="","",入力!I35)</f>
        <v>館山市立館山小学校</v>
      </c>
      <c r="I58" s="33">
        <f>IF(入力!G35="","",入力!G35)</f>
        <v>5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川名</v>
      </c>
      <c r="D59" s="33" t="str">
        <f>IF(入力!E38="","",入力!E38)</f>
        <v>乃愛</v>
      </c>
      <c r="E59" s="33" t="str">
        <f>IF(入力!C37="","",入力!C37)</f>
        <v>カワナ</v>
      </c>
      <c r="F59" s="33" t="str">
        <f>IF(入力!E37="","",入力!E37)</f>
        <v>ノア</v>
      </c>
      <c r="G59" s="33">
        <f>IF(入力!M37="","",入力!M37)</f>
        <v>514727666</v>
      </c>
      <c r="H59" s="33" t="str">
        <f>IF(入力!I37="","",入力!I37)</f>
        <v>館山市立館山小学校</v>
      </c>
      <c r="I59" s="33">
        <f>IF(入力!G37="","",入力!G37)</f>
        <v>4</v>
      </c>
      <c r="J59" s="33">
        <f>IF(入力!P37="","",入力!P37)</f>
        <v>135.5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川名</v>
      </c>
      <c r="D60" s="33" t="str">
        <f>IF(入力!E40="","",入力!E40)</f>
        <v>麻衣</v>
      </c>
      <c r="E60" s="33" t="str">
        <f>IF(入力!C39="","",入力!C39)</f>
        <v>カワナ</v>
      </c>
      <c r="F60" s="33" t="str">
        <f>IF(入力!E39="","",入力!E39)</f>
        <v>マイ</v>
      </c>
      <c r="G60" s="33">
        <f>IF(入力!M39="","",入力!M39)</f>
        <v>516660571</v>
      </c>
      <c r="H60" s="33" t="str">
        <f>IF(入力!I39="","",入力!I39)</f>
        <v>南房総市立三芳小学校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赤井</v>
      </c>
      <c r="D61" s="33" t="str">
        <f>IF(入力!E42="","",入力!E42)</f>
        <v>仁衣奈</v>
      </c>
      <c r="E61" s="33" t="str">
        <f>IF(入力!C41="","",入力!C41)</f>
        <v>アカイ</v>
      </c>
      <c r="F61" s="33" t="str">
        <f>IF(入力!E41="","",入力!E41)</f>
        <v>ニイナ</v>
      </c>
      <c r="G61" s="33">
        <f>IF(入力!M41="","",入力!M41)</f>
        <v>514727679</v>
      </c>
      <c r="H61" s="33" t="str">
        <f>IF(入力!I41="","",入力!I41)</f>
        <v>館山市立館山小学校</v>
      </c>
      <c r="I61" s="33">
        <f>IF(入力!G41="","",入力!G41)</f>
        <v>4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竹若</v>
      </c>
      <c r="D62" s="33" t="str">
        <f>IF(入力!E44="","",入力!E44)</f>
        <v>紅生</v>
      </c>
      <c r="E62" s="33" t="str">
        <f>IF(入力!C43="","",入力!C43)</f>
        <v>タケワカ</v>
      </c>
      <c r="F62" s="33" t="str">
        <f>IF(入力!E43="","",入力!E43)</f>
        <v>コウ</v>
      </c>
      <c r="G62" s="33">
        <f>IF(入力!M43="","",入力!M43)</f>
        <v>514246669</v>
      </c>
      <c r="H62" s="33" t="str">
        <f>IF(入力!I43="","",入力!I43)</f>
        <v>館山市立館山小学校</v>
      </c>
      <c r="I62" s="33">
        <f>IF(入力!G43="","",入力!G43)</f>
        <v>4</v>
      </c>
      <c r="J62" s="33">
        <f>IF(入力!P43="","",入力!P43)</f>
        <v>127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川名</v>
      </c>
      <c r="D63" s="33" t="str">
        <f>IF(入力!E46="","",入力!E46)</f>
        <v>瑠美</v>
      </c>
      <c r="E63" s="33" t="str">
        <f>IF(入力!C45="","",入力!C45)</f>
        <v>カワナ</v>
      </c>
      <c r="F63" s="33" t="str">
        <f>IF(入力!E45="","",入力!E45)</f>
        <v>ルミ</v>
      </c>
      <c r="G63" s="33">
        <f>IF(入力!M45="","",入力!M45)</f>
        <v>516660580</v>
      </c>
      <c r="H63" s="33" t="str">
        <f>IF(入力!I45="","",入力!I45)</f>
        <v>南房総市立三芳小学校</v>
      </c>
      <c r="I63" s="33">
        <f>IF(入力!G45="","",入力!G45)</f>
        <v>2</v>
      </c>
      <c r="J63" s="33">
        <f>IF(入力!P45="","",入力!P45)</f>
        <v>122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黒川</v>
      </c>
      <c r="D64" s="33" t="str">
        <f>IF(入力!E48="","",入力!E48)</f>
        <v>愛結奈</v>
      </c>
      <c r="E64" s="33" t="str">
        <f>IF(入力!C47="","",入力!C47)</f>
        <v>クロカワ</v>
      </c>
      <c r="F64" s="33" t="str">
        <f>IF(入力!E47="","",入力!E47)</f>
        <v>アユナ</v>
      </c>
      <c r="G64" s="33">
        <f>IF(入力!M47="","",入力!M47)</f>
        <v>518379414</v>
      </c>
      <c r="H64" s="33" t="str">
        <f>IF(入力!I47="","",入力!I47)</f>
        <v>館山市立那古小学校</v>
      </c>
      <c r="I64" s="33">
        <f>IF(入力!G47="","",入力!G47)</f>
        <v>3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2018-05-14T14:46:08Z</dcterms:modified>
</cp:coreProperties>
</file>