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13C3F3E-27BB-498E-A33F-03103FD37C47}" xr6:coauthVersionLast="46" xr6:coauthVersionMax="46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<sst xmlns="http://schemas.openxmlformats.org/spreadsheetml/2006/main" count="413" uniqueCount="268">
  <si>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</si>
  <si>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</si>
  <si>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</si>
  <si>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</si>
  <si>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</si>
  <si>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</si>
  <si>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</si>
  <si>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</si>
  <si>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</si>
  <si>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</si>
  <si>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</si>
  <si>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</si>
  <si>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</si>
  <si>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</si>
  <si>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</si>
  <si>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</si>
  <si>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</si>
  <si>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</si>
  <si>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</si>
  <si>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</si>
  <si>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</si>
  <si>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</si>
  <si>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</si>
  <si>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</si>
  <si>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</si>
  <si>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</si>
  <si>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</si>
  <si>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</si>
  <si>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</si>
  <si>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</si>
  <si>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</si>
  <si>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</si>
  <si>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</si>
  <si>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</si>
  <si>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</si>
  <si>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</si>
  <si>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</si>
  <si>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</si>
  <si>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</si>
  <si>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</si>
  <si>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</si>
  <si>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</si>
  <si>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</si>
  <si>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</si>
  <si>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</si>
  <si>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</si>
  <si>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</si>
  <si>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</si>
  <si>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</si>
  <si>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</si>
  <si>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</si>
  <si>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</si>
  <si>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</si>
  <si>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</si>
  <si>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</si>
  <si>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</si>
  <si>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</si>
  <si>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</si>
  <si>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</si>
  <si>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</si>
  <si>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</si>
  <si>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</si>
  <si>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</si>
  <si>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</si>
  <si>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</si>
  <si>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</si>
  <si>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</si>
  <si>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</si>
  <si>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</si>
  <si>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</si>
  <si>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</si>
  <si>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</si>
  <si>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</si>
  <si>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</si>
  <si>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</si>
  <si>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</si>
  <si>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</si>
  <si>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</si>
  <si>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</si>
  <si>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</si>
  <si>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</si>
  <si>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</si>
  <si>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</si>
  <si>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</si>
  <si>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</si>
  <si>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</si>
  <si>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</si>
  <si>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</si>
  <si>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</si>
  <si>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</si>
  <si>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</si>
  <si>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</si>
  <si>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</si>
  <si>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</si>
  <si>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</si>
  <si>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</si>
  <si>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</si>
  <si>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</si>
  <si>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</si>
  <si>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</si>
  <si>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</si>
  <si>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</si>
  <si>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</si>
  <si>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</si>
  <si>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</si>
  <si>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</si>
  <si>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</si>
  <si>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</si>
  <si>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</si>
  <si>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</si>
  <si>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</si>
  <si>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</si>
  <si>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</si>
  <si>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</si>
  <si>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</si>
  <si>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</si>
  <si>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</si>
  <si>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</si>
  <si>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</si>
  <si>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</si>
  <si>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</si>
  <si>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</si>
  <si>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</si>
  <si>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</si>
  <si>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</si>
  <si>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</si>
  <si>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</si>
  <si>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</si>
  <si>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</si>
  <si>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</si>
  <si>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</si>
  <si>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</si>
  <si>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</si>
  <si>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</si>
  <si>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</si>
  <si>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</si>
  <si>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</si>
  <si>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</si>
  <si>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</si>
  <si>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</si>
  <si>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</si>
  <si>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</si>
  <si>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</si>
  <si>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</si>
  <si>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</si>
  <si>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</si>
  <si>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</si>
  <si>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</si>
  <si>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</si>
  <si>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</si>
  <si>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</si>
  <si>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</si>
  <si>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</si>
  <si>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</si>
  <si>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</si>
  <si>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</si>
  <si>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</si>
  <si>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</si>
  <si>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</si>
  <si>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</si>
  <si>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</si>
  <si>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</si>
  <si>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</si>
  <si>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</si>
  <si>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</si>
  <si>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</si>
  <si>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</si>
  <si>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</si>
  <si>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</si>
  <si>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</si>
  <si>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</si>
  <si>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</si>
  <si>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</si>
  <si>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</si>
  <si>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</si>
  <si>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</si>
  <si>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</si>
  <si>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</si>
  <si>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</si>
  <si>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</si>
  <si>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</si>
  <si>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</si>
  <si>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</si>
  <si>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</si>
  <si>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</si>
  <si>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</si>
  <si>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</si>
  <si>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</si>
  <si>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</si>
  <si>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</si>
  <si>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</si>
  <si>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</si>
  <si>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</si>
  <si>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</si>
  <si>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</si>
  <si>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</si>
  <si>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</si>
  <si>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</si>
  <si>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</si>
  <si>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</si>
  <si>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</si>
  <si>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</si>
  <si>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押本</t>
    <rPh sb="0" eb="2">
      <t>オシモト</t>
    </rPh>
    <phoneticPr fontId="2"/>
  </si>
  <si>
    <t>一美</t>
    <rPh sb="0" eb="1">
      <t>イチ</t>
    </rPh>
    <rPh sb="1" eb="2">
      <t>ミ</t>
    </rPh>
    <phoneticPr fontId="2"/>
  </si>
  <si>
    <t>オシモト</t>
    <phoneticPr fontId="2"/>
  </si>
  <si>
    <t>カズミ</t>
    <phoneticPr fontId="2"/>
  </si>
  <si>
    <t>一代里</t>
    <rPh sb="0" eb="1">
      <t>イチ</t>
    </rPh>
    <rPh sb="1" eb="2">
      <t>ヨ</t>
    </rPh>
    <rPh sb="2" eb="3">
      <t>リ</t>
    </rPh>
    <phoneticPr fontId="2"/>
  </si>
  <si>
    <t>イヨリ</t>
    <phoneticPr fontId="2"/>
  </si>
  <si>
    <t>館山市</t>
    <rPh sb="0" eb="3">
      <t>タテヤマシ</t>
    </rPh>
    <phoneticPr fontId="2"/>
  </si>
  <si>
    <t>南総支部</t>
    <rPh sb="0" eb="2">
      <t>ナンソウ</t>
    </rPh>
    <rPh sb="2" eb="4">
      <t>シブ</t>
    </rPh>
    <phoneticPr fontId="2"/>
  </si>
  <si>
    <t>女子</t>
    <rPh sb="0" eb="2">
      <t>ジョシ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</si>
  <si>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</si>
  <si>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</si>
  <si>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294</t>
    <phoneticPr fontId="2"/>
  </si>
  <si>
    <t>0034</t>
    <phoneticPr fontId="2"/>
  </si>
  <si>
    <t>千葉県館山市沼112-3</t>
    <rPh sb="0" eb="3">
      <t>チバケン</t>
    </rPh>
    <rPh sb="3" eb="6">
      <t>タテヤマシ</t>
    </rPh>
    <rPh sb="6" eb="7">
      <t>ヌマ</t>
    </rPh>
    <phoneticPr fontId="2"/>
  </si>
  <si>
    <t>押本</t>
    <rPh sb="0" eb="2">
      <t>オシモト</t>
    </rPh>
    <phoneticPr fontId="2"/>
  </si>
  <si>
    <t>一代里</t>
    <rPh sb="0" eb="3">
      <t>イチヨリ</t>
    </rPh>
    <phoneticPr fontId="2"/>
  </si>
  <si>
    <t>オシモト</t>
    <phoneticPr fontId="2"/>
  </si>
  <si>
    <t>一美</t>
    <rPh sb="0" eb="2">
      <t>カズミ</t>
    </rPh>
    <phoneticPr fontId="2"/>
  </si>
  <si>
    <t>カズミ</t>
    <phoneticPr fontId="2"/>
  </si>
  <si>
    <r>
      <rPr>
        <sz val="8"/>
        <color rgb="FF000000"/>
        <rFont val="MS UI Gothic"/>
        <family val="1"/>
        <charset val="128"/>
      </rPr>
      <t>ｔ</t>
    </r>
    <r>
      <rPr>
        <sz val="8"/>
        <color rgb="FF000000"/>
        <rFont val="Calibri"/>
        <family val="1"/>
      </rPr>
      <t>294</t>
    </r>
    <phoneticPr fontId="2"/>
  </si>
  <si>
    <t>0470</t>
    <phoneticPr fontId="2"/>
  </si>
  <si>
    <t>22</t>
    <phoneticPr fontId="2"/>
  </si>
  <si>
    <t>2618</t>
    <phoneticPr fontId="2"/>
  </si>
  <si>
    <t>黒川</t>
    <rPh sb="0" eb="2">
      <t>クロカワ</t>
    </rPh>
    <phoneticPr fontId="2"/>
  </si>
  <si>
    <t>愛結奈</t>
    <rPh sb="0" eb="1">
      <t>アイ</t>
    </rPh>
    <rPh sb="1" eb="3">
      <t>ユナ</t>
    </rPh>
    <phoneticPr fontId="2"/>
  </si>
  <si>
    <t>クロカワ</t>
    <phoneticPr fontId="2"/>
  </si>
  <si>
    <t>アユナ</t>
    <phoneticPr fontId="2"/>
  </si>
  <si>
    <t>片山</t>
    <rPh sb="0" eb="2">
      <t>カタヤマ</t>
    </rPh>
    <phoneticPr fontId="2"/>
  </si>
  <si>
    <t>セナ</t>
    <phoneticPr fontId="2"/>
  </si>
  <si>
    <t>カタヤマ</t>
    <phoneticPr fontId="2"/>
  </si>
  <si>
    <t>佐々木</t>
    <rPh sb="0" eb="3">
      <t>ササキ</t>
    </rPh>
    <phoneticPr fontId="2"/>
  </si>
  <si>
    <t>柚香</t>
    <rPh sb="0" eb="2">
      <t>ユズカ</t>
    </rPh>
    <phoneticPr fontId="2"/>
  </si>
  <si>
    <t>ササキ</t>
    <phoneticPr fontId="2"/>
  </si>
  <si>
    <t>川名</t>
    <rPh sb="0" eb="2">
      <t>カワナ</t>
    </rPh>
    <phoneticPr fontId="2"/>
  </si>
  <si>
    <t>麻衣</t>
    <rPh sb="0" eb="2">
      <t>マイ</t>
    </rPh>
    <phoneticPr fontId="2"/>
  </si>
  <si>
    <t>カワナ</t>
    <phoneticPr fontId="2"/>
  </si>
  <si>
    <t>マイ</t>
    <phoneticPr fontId="2"/>
  </si>
  <si>
    <t>ユズカ</t>
    <phoneticPr fontId="2"/>
  </si>
  <si>
    <t>小浜</t>
    <rPh sb="0" eb="2">
      <t>コハマ</t>
    </rPh>
    <phoneticPr fontId="2"/>
  </si>
  <si>
    <t>ひかり</t>
    <phoneticPr fontId="2"/>
  </si>
  <si>
    <t>コハマ</t>
    <phoneticPr fontId="2"/>
  </si>
  <si>
    <t>ヒカリ</t>
    <phoneticPr fontId="2"/>
  </si>
  <si>
    <t>瑠美</t>
    <rPh sb="0" eb="2">
      <t>ルミ</t>
    </rPh>
    <phoneticPr fontId="2"/>
  </si>
  <si>
    <t>ルミ</t>
    <phoneticPr fontId="2"/>
  </si>
  <si>
    <t>能野</t>
    <rPh sb="0" eb="2">
      <t>ヨキノ</t>
    </rPh>
    <phoneticPr fontId="2"/>
  </si>
  <si>
    <t>華帆</t>
    <rPh sb="0" eb="2">
      <t>カホ</t>
    </rPh>
    <phoneticPr fontId="2"/>
  </si>
  <si>
    <t>ヨキノ</t>
    <phoneticPr fontId="2"/>
  </si>
  <si>
    <t>カホ</t>
    <phoneticPr fontId="2"/>
  </si>
  <si>
    <t>松元</t>
    <rPh sb="0" eb="2">
      <t>マツモト</t>
    </rPh>
    <phoneticPr fontId="2"/>
  </si>
  <si>
    <t>晴向</t>
    <rPh sb="0" eb="1">
      <t>ハレ</t>
    </rPh>
    <rPh sb="1" eb="2">
      <t>ムカ</t>
    </rPh>
    <phoneticPr fontId="2"/>
  </si>
  <si>
    <t>マツモト</t>
    <phoneticPr fontId="2"/>
  </si>
  <si>
    <t>セイナ</t>
    <phoneticPr fontId="2"/>
  </si>
  <si>
    <t>平栁</t>
    <rPh sb="0" eb="2">
      <t>ヒラヤナギ</t>
    </rPh>
    <phoneticPr fontId="2"/>
  </si>
  <si>
    <t>結惟</t>
    <rPh sb="0" eb="1">
      <t>ユ</t>
    </rPh>
    <rPh sb="1" eb="2">
      <t>イ</t>
    </rPh>
    <phoneticPr fontId="2"/>
  </si>
  <si>
    <t>ヒラヤナギ</t>
    <phoneticPr fontId="2"/>
  </si>
  <si>
    <t>ユイ</t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</si>
  <si>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</si>
  <si>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</si>
  <si>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館山市立那古小学校</t>
    <rPh sb="0" eb="4">
      <t>タテヤマシリツ</t>
    </rPh>
    <rPh sb="4" eb="6">
      <t>ナゴ</t>
    </rPh>
    <rPh sb="6" eb="9">
      <t>ショウガッコウ</t>
    </rPh>
    <phoneticPr fontId="2"/>
  </si>
  <si>
    <t>南房総市立三芳小学校</t>
    <rPh sb="0" eb="5">
      <t>ミナミボウソウシリツ</t>
    </rPh>
    <rPh sb="5" eb="7">
      <t>ミヨシ</t>
    </rPh>
    <rPh sb="7" eb="10">
      <t>ショウガッコウ</t>
    </rPh>
    <phoneticPr fontId="2"/>
  </si>
  <si>
    <t>館山市立館山小学校</t>
    <rPh sb="0" eb="4">
      <t>タテヤマシリツ</t>
    </rPh>
    <rPh sb="4" eb="6">
      <t>タテヤマ</t>
    </rPh>
    <rPh sb="6" eb="9">
      <t>ショウガッコウ</t>
    </rPh>
    <phoneticPr fontId="2"/>
  </si>
  <si>
    <t>南房総市立三芳小学校</t>
    <rPh sb="0" eb="10">
      <t>ミナミボウソウシリツミヨシショウガッコウ</t>
    </rPh>
    <phoneticPr fontId="2"/>
  </si>
  <si>
    <t>館山市立館山小学校</t>
    <rPh sb="0" eb="9">
      <t>タテヤマシリツタテヤマショウガッコウ</t>
    </rPh>
    <phoneticPr fontId="2"/>
  </si>
  <si>
    <t>心を強く。「練習は嘘をつかない！」拾って拾って勝利をつかめ。。。
全員バレーで１勝を目指します☆</t>
    <rPh sb="0" eb="1">
      <t>ココロ</t>
    </rPh>
    <rPh sb="2" eb="3">
      <t>ツヨ</t>
    </rPh>
    <rPh sb="6" eb="8">
      <t>レンシュウ</t>
    </rPh>
    <rPh sb="9" eb="10">
      <t>ウソ</t>
    </rPh>
    <rPh sb="17" eb="18">
      <t>ヒロ</t>
    </rPh>
    <rPh sb="20" eb="21">
      <t>ヒロ</t>
    </rPh>
    <rPh sb="23" eb="25">
      <t>ショウリ</t>
    </rPh>
    <rPh sb="33" eb="35">
      <t>ゼンイン</t>
    </rPh>
    <rPh sb="40" eb="41">
      <t>カチ</t>
    </rPh>
    <rPh sb="42" eb="44">
      <t>メザ</t>
    </rPh>
    <phoneticPr fontId="2"/>
  </si>
  <si>
    <t>090</t>
    <phoneticPr fontId="2"/>
  </si>
  <si>
    <t>彩愛</t>
    <rPh sb="0" eb="1">
      <t>アヤ</t>
    </rPh>
    <rPh sb="1" eb="2">
      <t>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</si>
</sst>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MS UI Gothic"/>
      <family val="1"/>
      <charset val="128"/>
    </font>
    <font>
      <sz val="8"/>
      <color rgb="FF000000"/>
      <name val="Calibri"/>
      <family val="1"/>
    </font>
    <font>
      <sz val="8"/>
      <color rgb="FF000000"/>
      <name val="ＪＳＰ明朝"/>
      <family val="1"/>
      <charset val="128"/>
    </font>
    <font>
      <sz val="11"/>
      <color rgb="FF000000"/>
      <name val="Yu Gothic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7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45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44" fillId="0" borderId="38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4" zoomScaleNormal="100" workbookViewId="0">
      <selection activeCell="E29" sqref="E29:F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2" t="s">
        <v>210</v>
      </c>
      <c r="K3" s="253"/>
      <c r="L3" s="253"/>
      <c r="M3" s="253"/>
      <c r="N3" s="253"/>
      <c r="O3" s="254"/>
      <c r="P3" s="118" t="s">
        <v>208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3" t="s">
        <v>209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430912010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1">
        <v>23002</v>
      </c>
      <c r="K5" s="231"/>
      <c r="L5" s="231"/>
      <c r="M5" s="231"/>
      <c r="N5" s="231"/>
      <c r="O5" s="231"/>
      <c r="P5" s="199" t="s">
        <v>211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212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8"/>
      <c r="B7" s="166"/>
      <c r="C7" s="174" t="s">
        <v>204</v>
      </c>
      <c r="D7" s="134"/>
      <c r="E7" s="175" t="s">
        <v>205</v>
      </c>
      <c r="F7" s="135"/>
      <c r="G7" s="233">
        <v>506257452</v>
      </c>
      <c r="H7" s="233"/>
      <c r="I7" s="233"/>
      <c r="J7" s="233">
        <v>18436</v>
      </c>
      <c r="K7" s="233"/>
      <c r="L7" s="233"/>
      <c r="M7" s="233">
        <v>217611</v>
      </c>
      <c r="N7" s="233"/>
      <c r="O7" s="233"/>
      <c r="P7" s="206" t="s">
        <v>72</v>
      </c>
      <c r="Q7" s="207"/>
      <c r="R7" s="168" t="s">
        <v>213</v>
      </c>
      <c r="S7" s="169"/>
      <c r="T7" s="169"/>
      <c r="U7" s="169"/>
      <c r="V7" s="50" t="s">
        <v>73</v>
      </c>
      <c r="W7" s="157" t="s">
        <v>214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222</v>
      </c>
      <c r="AM7" s="84"/>
      <c r="AN7" s="84"/>
      <c r="AO7" s="84"/>
      <c r="AP7" s="84"/>
      <c r="AQ7" s="84"/>
      <c r="AR7" s="84"/>
      <c r="AS7" s="59" t="s">
        <v>75</v>
      </c>
      <c r="AT7" s="77">
        <v>56</v>
      </c>
    </row>
    <row r="8" spans="1:51" ht="18" customHeight="1">
      <c r="A8" s="98"/>
      <c r="B8" s="166"/>
      <c r="C8" s="176" t="s">
        <v>202</v>
      </c>
      <c r="D8" s="137"/>
      <c r="E8" s="177" t="s">
        <v>203</v>
      </c>
      <c r="F8" s="138"/>
      <c r="G8" s="233"/>
      <c r="H8" s="233"/>
      <c r="I8" s="233"/>
      <c r="J8" s="233"/>
      <c r="K8" s="233"/>
      <c r="L8" s="233"/>
      <c r="M8" s="233"/>
      <c r="N8" s="233"/>
      <c r="O8" s="233"/>
      <c r="P8" s="181" t="s">
        <v>215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223</v>
      </c>
      <c r="AL8" s="86"/>
      <c r="AM8" s="86"/>
      <c r="AN8" s="86"/>
      <c r="AO8" s="60" t="s">
        <v>76</v>
      </c>
      <c r="AP8" s="87" t="s">
        <v>224</v>
      </c>
      <c r="AQ8" s="86"/>
      <c r="AR8" s="86"/>
      <c r="AS8" s="88"/>
      <c r="AT8" s="77"/>
    </row>
    <row r="9" spans="1:51" ht="14.45" customHeight="1">
      <c r="A9" s="98" t="s">
        <v>150</v>
      </c>
      <c r="B9" s="166"/>
      <c r="C9" s="174" t="s">
        <v>204</v>
      </c>
      <c r="D9" s="134"/>
      <c r="E9" s="175" t="s">
        <v>207</v>
      </c>
      <c r="F9" s="135"/>
      <c r="G9" s="233">
        <v>504317775</v>
      </c>
      <c r="H9" s="233"/>
      <c r="I9" s="233"/>
      <c r="J9" s="233"/>
      <c r="K9" s="233"/>
      <c r="L9" s="233"/>
      <c r="M9" s="233">
        <v>459951</v>
      </c>
      <c r="N9" s="233"/>
      <c r="O9" s="233"/>
      <c r="P9" s="206" t="s">
        <v>72</v>
      </c>
      <c r="Q9" s="207"/>
      <c r="R9" s="168" t="s">
        <v>213</v>
      </c>
      <c r="S9" s="169"/>
      <c r="T9" s="169"/>
      <c r="U9" s="169"/>
      <c r="V9" s="50" t="s">
        <v>73</v>
      </c>
      <c r="W9" s="157" t="s">
        <v>214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>
        <v>28</v>
      </c>
    </row>
    <row r="10" spans="1:51" ht="18" customHeight="1">
      <c r="A10" s="98"/>
      <c r="B10" s="166"/>
      <c r="C10" s="176" t="s">
        <v>202</v>
      </c>
      <c r="D10" s="137"/>
      <c r="E10" s="177" t="s">
        <v>206</v>
      </c>
      <c r="F10" s="138"/>
      <c r="G10" s="233"/>
      <c r="H10" s="233"/>
      <c r="I10" s="233"/>
      <c r="J10" s="233"/>
      <c r="K10" s="233"/>
      <c r="L10" s="233"/>
      <c r="M10" s="233"/>
      <c r="N10" s="233"/>
      <c r="O10" s="233"/>
      <c r="P10" s="181" t="s">
        <v>215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178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5" customHeight="1">
      <c r="A11" s="98" t="s">
        <v>151</v>
      </c>
      <c r="B11" s="166"/>
      <c r="C11" s="133"/>
      <c r="D11" s="134"/>
      <c r="E11" s="134"/>
      <c r="F11" s="135"/>
      <c r="G11" s="233"/>
      <c r="H11" s="233"/>
      <c r="I11" s="233"/>
      <c r="J11" s="233"/>
      <c r="K11" s="233"/>
      <c r="L11" s="233"/>
      <c r="M11" s="233"/>
      <c r="N11" s="233"/>
      <c r="O11" s="233"/>
      <c r="P11" s="206" t="s">
        <v>72</v>
      </c>
      <c r="Q11" s="207"/>
      <c r="R11" s="169"/>
      <c r="S11" s="169"/>
      <c r="T11" s="169"/>
      <c r="U11" s="169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6"/>
      <c r="C12" s="136"/>
      <c r="D12" s="137"/>
      <c r="E12" s="137"/>
      <c r="F12" s="138"/>
      <c r="G12" s="233"/>
      <c r="H12" s="233"/>
      <c r="I12" s="233"/>
      <c r="J12" s="233"/>
      <c r="K12" s="233"/>
      <c r="L12" s="233"/>
      <c r="M12" s="233"/>
      <c r="N12" s="233"/>
      <c r="O12" s="233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218</v>
      </c>
      <c r="D13" s="134"/>
      <c r="E13" s="175" t="s">
        <v>207</v>
      </c>
      <c r="F13" s="135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8"/>
      <c r="B14" s="166"/>
      <c r="C14" s="176" t="s">
        <v>216</v>
      </c>
      <c r="D14" s="137"/>
      <c r="E14" s="177" t="s">
        <v>217</v>
      </c>
      <c r="F14" s="138"/>
      <c r="G14" s="238"/>
      <c r="H14" s="238"/>
      <c r="I14" s="238"/>
      <c r="J14" s="238"/>
      <c r="K14" s="238"/>
      <c r="L14" s="238"/>
      <c r="M14" s="238"/>
      <c r="N14" s="238"/>
      <c r="O14" s="238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9" t="s">
        <v>166</v>
      </c>
      <c r="B15" s="166"/>
      <c r="C15" s="174" t="s">
        <v>218</v>
      </c>
      <c r="D15" s="134"/>
      <c r="E15" s="175" t="s">
        <v>220</v>
      </c>
      <c r="F15" s="135"/>
      <c r="G15" s="238"/>
      <c r="H15" s="238"/>
      <c r="I15" s="238"/>
      <c r="J15" s="238"/>
      <c r="K15" s="238"/>
      <c r="L15" s="238"/>
      <c r="M15" s="238"/>
      <c r="N15" s="238"/>
      <c r="O15" s="238"/>
      <c r="P15" s="206" t="s">
        <v>72</v>
      </c>
      <c r="Q15" s="207"/>
      <c r="R15" s="235" t="s">
        <v>221</v>
      </c>
      <c r="S15" s="169"/>
      <c r="T15" s="169"/>
      <c r="U15" s="169"/>
      <c r="V15" s="49" t="s">
        <v>73</v>
      </c>
      <c r="W15" s="157" t="s">
        <v>214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222</v>
      </c>
      <c r="AM15" s="84"/>
      <c r="AN15" s="84"/>
      <c r="AO15" s="84"/>
      <c r="AP15" s="84"/>
      <c r="AQ15" s="84"/>
      <c r="AR15" s="84"/>
      <c r="AS15" s="59" t="s">
        <v>194</v>
      </c>
      <c r="AT15" s="78">
        <v>56</v>
      </c>
    </row>
    <row r="16" spans="1:51" ht="18" customHeight="1">
      <c r="A16" s="98"/>
      <c r="B16" s="166"/>
      <c r="C16" s="176" t="s">
        <v>216</v>
      </c>
      <c r="D16" s="137"/>
      <c r="E16" s="177" t="s">
        <v>219</v>
      </c>
      <c r="F16" s="138"/>
      <c r="G16" s="238"/>
      <c r="H16" s="238"/>
      <c r="I16" s="238"/>
      <c r="J16" s="238"/>
      <c r="K16" s="238"/>
      <c r="L16" s="238"/>
      <c r="M16" s="238"/>
      <c r="N16" s="238"/>
      <c r="O16" s="238"/>
      <c r="P16" s="160" t="s">
        <v>215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223</v>
      </c>
      <c r="AL16" s="86"/>
      <c r="AM16" s="86"/>
      <c r="AN16" s="86"/>
      <c r="AO16" s="60" t="s">
        <v>195</v>
      </c>
      <c r="AP16" s="87" t="s">
        <v>224</v>
      </c>
      <c r="AQ16" s="86"/>
      <c r="AR16" s="86"/>
      <c r="AS16" s="88"/>
      <c r="AT16" s="78"/>
    </row>
    <row r="17" spans="1:46">
      <c r="A17" s="98" t="s">
        <v>6</v>
      </c>
      <c r="B17" s="166"/>
      <c r="C17" s="224" t="str">
        <f>IF(P16="","",P16)</f>
        <v>千葉県館山市沼112-3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24" t="str">
        <f>IF(AL15="","",AL15&amp;"-"&amp;AK16&amp;"-"&amp;AP16)</f>
        <v>0470-22-2618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48" t="s">
        <v>266</v>
      </c>
      <c r="D21" s="240"/>
      <c r="E21" s="240">
        <v>3691</v>
      </c>
      <c r="F21" s="240"/>
      <c r="G21" s="240">
        <v>1720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198</v>
      </c>
      <c r="B23" s="164" t="s">
        <v>154</v>
      </c>
      <c r="C23" s="225" t="s">
        <v>173</v>
      </c>
      <c r="D23" s="226"/>
      <c r="E23" s="227" t="s">
        <v>174</v>
      </c>
      <c r="F23" s="228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66"/>
      <c r="C24" s="214" t="s">
        <v>171</v>
      </c>
      <c r="D24" s="215"/>
      <c r="E24" s="216" t="s">
        <v>172</v>
      </c>
      <c r="F24" s="217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230">
        <v>1</v>
      </c>
      <c r="C25" s="174" t="s">
        <v>227</v>
      </c>
      <c r="D25" s="134"/>
      <c r="E25" s="175" t="s">
        <v>228</v>
      </c>
      <c r="F25" s="135"/>
      <c r="G25" s="229" t="s">
        <v>258</v>
      </c>
      <c r="H25" s="122"/>
      <c r="I25" s="229" t="s">
        <v>260</v>
      </c>
      <c r="J25" s="125"/>
      <c r="K25" s="125"/>
      <c r="L25" s="122"/>
      <c r="M25" s="121">
        <v>518379414</v>
      </c>
      <c r="N25" s="125"/>
      <c r="O25" s="122"/>
      <c r="P25" s="121">
        <v>156</v>
      </c>
      <c r="Q25" s="125"/>
      <c r="R25" s="125"/>
      <c r="S25" s="125"/>
      <c r="T25" s="127"/>
      <c r="U25" s="1"/>
      <c r="V25" s="1"/>
      <c r="W25" s="1"/>
      <c r="X25" s="1"/>
      <c r="Y25" s="242">
        <v>9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225</v>
      </c>
      <c r="D26" s="137"/>
      <c r="E26" s="177" t="s">
        <v>226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74" t="s">
        <v>231</v>
      </c>
      <c r="D27" s="134"/>
      <c r="E27" s="175" t="s">
        <v>230</v>
      </c>
      <c r="F27" s="135"/>
      <c r="G27" s="229" t="s">
        <v>258</v>
      </c>
      <c r="H27" s="122"/>
      <c r="I27" s="229" t="s">
        <v>261</v>
      </c>
      <c r="J27" s="125"/>
      <c r="K27" s="125"/>
      <c r="L27" s="122"/>
      <c r="M27" s="121">
        <v>519592201</v>
      </c>
      <c r="N27" s="125"/>
      <c r="O27" s="122"/>
      <c r="P27" s="121">
        <v>155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229</v>
      </c>
      <c r="D28" s="137"/>
      <c r="E28" s="177" t="s">
        <v>267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74" t="s">
        <v>234</v>
      </c>
      <c r="D29" s="134"/>
      <c r="E29" s="234" t="s">
        <v>239</v>
      </c>
      <c r="F29" s="135"/>
      <c r="G29" s="229" t="s">
        <v>258</v>
      </c>
      <c r="H29" s="122"/>
      <c r="I29" s="229" t="s">
        <v>262</v>
      </c>
      <c r="J29" s="125"/>
      <c r="K29" s="125"/>
      <c r="L29" s="122"/>
      <c r="M29" s="121">
        <v>519592225</v>
      </c>
      <c r="N29" s="125"/>
      <c r="O29" s="122"/>
      <c r="P29" s="121">
        <v>153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232</v>
      </c>
      <c r="D30" s="137"/>
      <c r="E30" s="177" t="s">
        <v>233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74" t="s">
        <v>237</v>
      </c>
      <c r="D31" s="134"/>
      <c r="E31" s="175" t="s">
        <v>238</v>
      </c>
      <c r="F31" s="135"/>
      <c r="G31" s="229" t="s">
        <v>258</v>
      </c>
      <c r="H31" s="122"/>
      <c r="I31" s="229" t="s">
        <v>263</v>
      </c>
      <c r="J31" s="125"/>
      <c r="K31" s="125"/>
      <c r="L31" s="122"/>
      <c r="M31" s="121">
        <v>516660571</v>
      </c>
      <c r="N31" s="125"/>
      <c r="O31" s="122"/>
      <c r="P31" s="121">
        <v>147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235</v>
      </c>
      <c r="D32" s="137"/>
      <c r="E32" s="177" t="s">
        <v>236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74" t="s">
        <v>242</v>
      </c>
      <c r="D33" s="134"/>
      <c r="E33" s="175" t="s">
        <v>243</v>
      </c>
      <c r="F33" s="135"/>
      <c r="G33" s="229" t="s">
        <v>258</v>
      </c>
      <c r="H33" s="122"/>
      <c r="I33" s="229" t="s">
        <v>264</v>
      </c>
      <c r="J33" s="125"/>
      <c r="K33" s="125"/>
      <c r="L33" s="122"/>
      <c r="M33" s="121">
        <v>520702040</v>
      </c>
      <c r="N33" s="125"/>
      <c r="O33" s="122"/>
      <c r="P33" s="121">
        <v>147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240</v>
      </c>
      <c r="D34" s="137"/>
      <c r="E34" s="177" t="s">
        <v>241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74" t="s">
        <v>237</v>
      </c>
      <c r="D35" s="134"/>
      <c r="E35" s="175" t="s">
        <v>245</v>
      </c>
      <c r="F35" s="135"/>
      <c r="G35" s="229" t="s">
        <v>259</v>
      </c>
      <c r="H35" s="122"/>
      <c r="I35" s="229" t="s">
        <v>261</v>
      </c>
      <c r="J35" s="125"/>
      <c r="K35" s="125"/>
      <c r="L35" s="122"/>
      <c r="M35" s="121">
        <v>516660580</v>
      </c>
      <c r="N35" s="125"/>
      <c r="O35" s="122"/>
      <c r="P35" s="121">
        <v>134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235</v>
      </c>
      <c r="D36" s="137"/>
      <c r="E36" s="177" t="s">
        <v>244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74" t="s">
        <v>248</v>
      </c>
      <c r="D37" s="134"/>
      <c r="E37" s="175" t="s">
        <v>249</v>
      </c>
      <c r="F37" s="135"/>
      <c r="G37" s="229" t="s">
        <v>259</v>
      </c>
      <c r="H37" s="122"/>
      <c r="I37" s="229" t="s">
        <v>264</v>
      </c>
      <c r="J37" s="125"/>
      <c r="K37" s="125"/>
      <c r="L37" s="122"/>
      <c r="M37" s="121">
        <v>519065583</v>
      </c>
      <c r="N37" s="125"/>
      <c r="O37" s="122"/>
      <c r="P37" s="121">
        <v>133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246</v>
      </c>
      <c r="D38" s="137"/>
      <c r="E38" s="177" t="s">
        <v>247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74" t="s">
        <v>252</v>
      </c>
      <c r="D39" s="134"/>
      <c r="E39" s="175" t="s">
        <v>253</v>
      </c>
      <c r="F39" s="135"/>
      <c r="G39" s="229" t="s">
        <v>259</v>
      </c>
      <c r="H39" s="122"/>
      <c r="I39" s="229" t="s">
        <v>264</v>
      </c>
      <c r="J39" s="125"/>
      <c r="K39" s="125"/>
      <c r="L39" s="122"/>
      <c r="M39" s="121">
        <v>519327087</v>
      </c>
      <c r="N39" s="125"/>
      <c r="O39" s="122"/>
      <c r="P39" s="121">
        <v>140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250</v>
      </c>
      <c r="D40" s="137"/>
      <c r="E40" s="177" t="s">
        <v>251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74" t="s">
        <v>256</v>
      </c>
      <c r="D41" s="134"/>
      <c r="E41" s="175" t="s">
        <v>257</v>
      </c>
      <c r="F41" s="135"/>
      <c r="G41" s="229" t="s">
        <v>259</v>
      </c>
      <c r="H41" s="122"/>
      <c r="I41" s="229" t="s">
        <v>263</v>
      </c>
      <c r="J41" s="125"/>
      <c r="K41" s="125"/>
      <c r="L41" s="122"/>
      <c r="M41" s="121">
        <v>519327070</v>
      </c>
      <c r="N41" s="125"/>
      <c r="O41" s="122"/>
      <c r="P41" s="121">
        <v>143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6" t="s">
        <v>254</v>
      </c>
      <c r="D42" s="137"/>
      <c r="E42" s="177" t="s">
        <v>255</v>
      </c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/>
      <c r="D48" s="222"/>
      <c r="E48" s="222"/>
      <c r="F48" s="223"/>
      <c r="G48" s="203"/>
      <c r="H48" s="218"/>
      <c r="I48" s="203"/>
      <c r="J48" s="204"/>
      <c r="K48" s="204"/>
      <c r="L48" s="218"/>
      <c r="M48" s="203"/>
      <c r="N48" s="204"/>
      <c r="O48" s="218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1" t="s">
        <v>265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0">
        <f>LEN(A55)</f>
        <v>48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館山エンジェルス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430912010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押本　一美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506257452</v>
      </c>
      <c r="H7" s="280"/>
      <c r="I7" s="280"/>
      <c r="J7" s="280">
        <f>IF(入力!J7="","",入力!J7)</f>
        <v>18436</v>
      </c>
      <c r="K7" s="280"/>
      <c r="L7" s="280"/>
      <c r="M7" s="280">
        <f>IF(入力!M7="","",入力!M7)</f>
        <v>217611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押本　一代里</v>
      </c>
      <c r="D9" s="274"/>
      <c r="E9" s="274"/>
      <c r="F9" s="274"/>
      <c r="G9" s="280">
        <f>IF(入力!G9="","",入力!G9)</f>
        <v>504317775</v>
      </c>
      <c r="H9" s="280"/>
      <c r="I9" s="280"/>
      <c r="J9" s="280" t="str">
        <f>IF(入力!J9="","",入力!J9)</f>
        <v/>
      </c>
      <c r="K9" s="280"/>
      <c r="L9" s="280"/>
      <c r="M9" s="280">
        <f>IF(入力!M9="","",入力!M9)</f>
        <v>459951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押本　一代里</v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押本　一美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2" t="s">
        <v>6</v>
      </c>
      <c r="B17" s="272"/>
      <c r="C17" s="283" t="str">
        <f>IF(入力!C17="","",入力!C17&amp;"　"&amp;入力!E17)</f>
        <v>千葉県館山市沼112-3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0470-22-2618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090－3691－1720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黒川　愛結奈</v>
      </c>
      <c r="D25" s="274"/>
      <c r="E25" s="274"/>
      <c r="F25" s="274"/>
      <c r="G25" s="272" t="str">
        <f>IF(入力!G25="","",入力!G25)</f>
        <v>６年</v>
      </c>
      <c r="H25" s="272" t="str">
        <f>IF(入力!H25="","",入力!H25)</f>
        <v/>
      </c>
      <c r="I25" s="272" t="str">
        <f>IF(入力!I25="","",入力!I25)</f>
        <v>館山市立那古小学校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518379414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片山　彩愛</v>
      </c>
      <c r="D27" s="274"/>
      <c r="E27" s="274"/>
      <c r="F27" s="274"/>
      <c r="G27" s="272" t="str">
        <f>IF(入力!G27="","",入力!G27)</f>
        <v>６年</v>
      </c>
      <c r="H27" s="272" t="str">
        <f>IF(入力!H27="","",入力!H27)</f>
        <v/>
      </c>
      <c r="I27" s="272" t="str">
        <f>IF(入力!I27="","",入力!I27)</f>
        <v>南房総市立三芳小学校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519592201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佐々木　柚香</v>
      </c>
      <c r="D29" s="274"/>
      <c r="E29" s="274"/>
      <c r="F29" s="274"/>
      <c r="G29" s="272" t="str">
        <f>IF(入力!G29="","",入力!G29)</f>
        <v>６年</v>
      </c>
      <c r="H29" s="272" t="str">
        <f>IF(入力!H29="","",入力!H29)</f>
        <v/>
      </c>
      <c r="I29" s="272" t="str">
        <f>IF(入力!I29="","",入力!I29)</f>
        <v>館山市立館山小学校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519592225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川名　麻衣</v>
      </c>
      <c r="D31" s="274"/>
      <c r="E31" s="274"/>
      <c r="F31" s="274"/>
      <c r="G31" s="272" t="str">
        <f>IF(入力!G31="","",入力!G31)</f>
        <v>６年</v>
      </c>
      <c r="H31" s="272" t="str">
        <f>IF(入力!H31="","",入力!H31)</f>
        <v/>
      </c>
      <c r="I31" s="272" t="str">
        <f>IF(入力!I31="","",入力!I31)</f>
        <v>南房総市立三芳小学校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516660571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小浜　ひかり</v>
      </c>
      <c r="D33" s="274"/>
      <c r="E33" s="274"/>
      <c r="F33" s="274"/>
      <c r="G33" s="272" t="str">
        <f>IF(入力!G33="","",入力!G33)</f>
        <v>６年</v>
      </c>
      <c r="H33" s="272" t="str">
        <f>IF(入力!H33="","",入力!H33)</f>
        <v/>
      </c>
      <c r="I33" s="272" t="str">
        <f>IF(入力!I33="","",入力!I33)</f>
        <v>館山市立館山小学校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520702040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川名　瑠美</v>
      </c>
      <c r="D35" s="274"/>
      <c r="E35" s="274"/>
      <c r="F35" s="274"/>
      <c r="G35" s="272" t="str">
        <f>IF(入力!G35="","",入力!G35)</f>
        <v>５年</v>
      </c>
      <c r="H35" s="272" t="str">
        <f>IF(入力!H35="","",入力!H35)</f>
        <v/>
      </c>
      <c r="I35" s="272" t="str">
        <f>IF(入力!I35="","",入力!I35)</f>
        <v>南房総市立三芳小学校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516660580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能野　華帆</v>
      </c>
      <c r="D37" s="274"/>
      <c r="E37" s="274"/>
      <c r="F37" s="274"/>
      <c r="G37" s="272" t="str">
        <f>IF(入力!G37="","",入力!G37)</f>
        <v>５年</v>
      </c>
      <c r="H37" s="272" t="str">
        <f>IF(入力!H37="","",入力!H37)</f>
        <v/>
      </c>
      <c r="I37" s="272" t="str">
        <f>IF(入力!I37="","",入力!I37)</f>
        <v>館山市立館山小学校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519065583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松元　晴向</v>
      </c>
      <c r="D39" s="274"/>
      <c r="E39" s="274"/>
      <c r="F39" s="274"/>
      <c r="G39" s="272" t="str">
        <f>IF(入力!G39="","",入力!G39)</f>
        <v>５年</v>
      </c>
      <c r="H39" s="272" t="str">
        <f>IF(入力!H39="","",入力!H39)</f>
        <v/>
      </c>
      <c r="I39" s="272" t="str">
        <f>IF(入力!I39="","",入力!I39)</f>
        <v>館山市立館山小学校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519327087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平栁　結惟</v>
      </c>
      <c r="D41" s="274"/>
      <c r="E41" s="274"/>
      <c r="F41" s="274"/>
      <c r="G41" s="272" t="str">
        <f>IF(入力!G41="","",入力!G41)</f>
        <v>５年</v>
      </c>
      <c r="H41" s="272" t="str">
        <f>IF(入力!H41="","",入力!H41)</f>
        <v/>
      </c>
      <c r="I41" s="272" t="str">
        <f>IF(入力!I41="","",入力!I41)</f>
        <v>南房総市立三芳小学校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519327070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タテヤマエンジェルス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館山市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内房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館山エンジェルス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430912010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71"/>
      <c r="D18" s="330"/>
      <c r="E18" s="330"/>
      <c r="F18" s="330"/>
      <c r="G18" s="372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5"/>
      <c r="AL18" s="355"/>
      <c r="AM18" s="384"/>
      <c r="AN18" s="406"/>
      <c r="AO18" s="407"/>
      <c r="AP18" s="407"/>
      <c r="AQ18" s="407"/>
      <c r="AR18" s="407"/>
      <c r="AS18" s="407"/>
      <c r="AT18" s="355"/>
      <c r="AU18" s="384"/>
      <c r="AV18" s="362"/>
      <c r="AW18" s="330"/>
      <c r="AX18" s="330"/>
      <c r="AY18" s="372"/>
      <c r="AZ18" s="394" t="str">
        <f>IF(入力!AE5="","",入力!AE5)</f>
        <v>館山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51" t="s">
        <v>42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 t="s">
        <v>69</v>
      </c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 t="s">
        <v>70</v>
      </c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76"/>
    </row>
    <row r="20" spans="3:58" ht="15" customHeight="1">
      <c r="C20" s="441" t="s">
        <v>43</v>
      </c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440">
        <f>IF(入力!J7="","",入力!J7)</f>
        <v>18436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 t="str">
        <f>IF(入力!J9="","",入力!J9)</f>
        <v/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440">
        <f>IF(入力!M7="","",入力!M7)</f>
        <v>217611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>
        <f>IF(入力!M9="","",入力!M9)</f>
        <v>459951</v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8" t="s">
        <v>71</v>
      </c>
      <c r="D22" s="369"/>
      <c r="E22" s="369"/>
      <c r="F22" s="369"/>
      <c r="G22" s="370"/>
      <c r="H22" s="373" t="str">
        <f>IF(入力!C7="","",入力!C7&amp;"　"&amp;入力!E7)</f>
        <v>オシモト　カズミ</v>
      </c>
      <c r="I22" s="340"/>
      <c r="J22" s="340"/>
      <c r="K22" s="340"/>
      <c r="L22" s="340"/>
      <c r="M22" s="340"/>
      <c r="N22" s="340"/>
      <c r="O22" s="340"/>
      <c r="P22" s="340"/>
      <c r="Q22" s="357"/>
      <c r="R22" s="339" t="s">
        <v>45</v>
      </c>
      <c r="S22" s="340"/>
      <c r="T22" s="333">
        <f>IF(入力!AT7="","",入力!AT7)</f>
        <v>56</v>
      </c>
      <c r="U22" s="334"/>
      <c r="V22" s="335"/>
      <c r="W22" s="339" t="s">
        <v>46</v>
      </c>
      <c r="X22" s="339"/>
      <c r="Y22" s="339"/>
      <c r="Z22" s="14" t="s">
        <v>72</v>
      </c>
      <c r="AA22" s="15"/>
      <c r="AB22" s="340" t="str">
        <f>IF(入力!R7="","",入力!R7)</f>
        <v>294</v>
      </c>
      <c r="AC22" s="340"/>
      <c r="AD22" s="340"/>
      <c r="AE22" s="340"/>
      <c r="AF22" s="16" t="s">
        <v>73</v>
      </c>
      <c r="AG22" s="340" t="str">
        <f>IF(入力!W7="","",入力!W7)</f>
        <v>0034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57"/>
      <c r="AU22" s="339" t="s">
        <v>47</v>
      </c>
      <c r="AV22" s="340"/>
      <c r="AW22" s="340"/>
      <c r="AX22" s="17" t="s">
        <v>74</v>
      </c>
      <c r="AY22" s="340" t="str">
        <f>IF(入力!AL7="","",入力!AL7)</f>
        <v>0470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71" t="s">
        <v>48</v>
      </c>
      <c r="D23" s="330"/>
      <c r="E23" s="330"/>
      <c r="F23" s="330"/>
      <c r="G23" s="372"/>
      <c r="H23" s="352" t="str">
        <f>IF(入力!C8="","",入力!C8&amp;"　"&amp;入力!E8)</f>
        <v>押本　一美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30"/>
      <c r="S23" s="330"/>
      <c r="T23" s="336"/>
      <c r="U23" s="337"/>
      <c r="V23" s="338"/>
      <c r="W23" s="355"/>
      <c r="X23" s="355"/>
      <c r="Y23" s="355"/>
      <c r="Z23" s="348" t="str">
        <f>IF(入力!P8="","",入力!P8)</f>
        <v>千葉県館山市沼112-3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30"/>
      <c r="AV23" s="330"/>
      <c r="AW23" s="330"/>
      <c r="AX23" s="362" t="str">
        <f>IF(入力!AK8="","",入力!AK8)</f>
        <v>22</v>
      </c>
      <c r="AY23" s="330"/>
      <c r="AZ23" s="330"/>
      <c r="BA23" s="330"/>
      <c r="BB23" s="19" t="s">
        <v>76</v>
      </c>
      <c r="BC23" s="330" t="str">
        <f>IF(入力!AP8="","",入力!AP8)</f>
        <v>2618</v>
      </c>
      <c r="BD23" s="330"/>
      <c r="BE23" s="330"/>
      <c r="BF23" s="361"/>
    </row>
    <row r="24" spans="3:58" ht="12" customHeight="1">
      <c r="C24" s="368" t="s">
        <v>77</v>
      </c>
      <c r="D24" s="369"/>
      <c r="E24" s="369"/>
      <c r="F24" s="369"/>
      <c r="G24" s="370"/>
      <c r="H24" s="373" t="str">
        <f>IF(入力!C9="","",入力!C9&amp;"　"&amp;入力!E9)</f>
        <v>オシモト　イヨリ</v>
      </c>
      <c r="I24" s="340"/>
      <c r="J24" s="340"/>
      <c r="K24" s="340"/>
      <c r="L24" s="340"/>
      <c r="M24" s="340"/>
      <c r="N24" s="340"/>
      <c r="O24" s="340"/>
      <c r="P24" s="340"/>
      <c r="Q24" s="357"/>
      <c r="R24" s="339" t="s">
        <v>45</v>
      </c>
      <c r="S24" s="340"/>
      <c r="T24" s="333">
        <f>IF(入力!AT9="","",入力!AT9)</f>
        <v>28</v>
      </c>
      <c r="U24" s="334"/>
      <c r="V24" s="335"/>
      <c r="W24" s="339" t="s">
        <v>46</v>
      </c>
      <c r="X24" s="339"/>
      <c r="Y24" s="339"/>
      <c r="Z24" s="14" t="s">
        <v>72</v>
      </c>
      <c r="AA24" s="15"/>
      <c r="AB24" s="340" t="str">
        <f>IF(入力!R9="","",入力!R9)</f>
        <v>294</v>
      </c>
      <c r="AC24" s="340"/>
      <c r="AD24" s="340"/>
      <c r="AE24" s="340"/>
      <c r="AF24" s="16" t="s">
        <v>73</v>
      </c>
      <c r="AG24" s="340" t="str">
        <f>IF(入力!W9="","",入力!W9)</f>
        <v>0034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57"/>
      <c r="AU24" s="339" t="s">
        <v>47</v>
      </c>
      <c r="AV24" s="340"/>
      <c r="AW24" s="340"/>
      <c r="AX24" s="17" t="s">
        <v>74</v>
      </c>
      <c r="AY24" s="340" t="str">
        <f>IF(入力!AL9="","",入力!AL9)</f>
        <v/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71" t="s">
        <v>78</v>
      </c>
      <c r="D25" s="330"/>
      <c r="E25" s="330"/>
      <c r="F25" s="330"/>
      <c r="G25" s="372"/>
      <c r="H25" s="352" t="str">
        <f>IF(入力!C10="","",入力!C10&amp;"　"&amp;入力!E10)</f>
        <v>押本　一代里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30"/>
      <c r="S25" s="330"/>
      <c r="T25" s="336"/>
      <c r="U25" s="337"/>
      <c r="V25" s="338"/>
      <c r="W25" s="355"/>
      <c r="X25" s="355"/>
      <c r="Y25" s="355"/>
      <c r="Z25" s="348" t="str">
        <f>IF(入力!P10="","",入力!P10)</f>
        <v>千葉県館山市沼112-3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30"/>
      <c r="AV25" s="330"/>
      <c r="AW25" s="330"/>
      <c r="AX25" s="362" t="str">
        <f>IF(入力!AK10="","",入力!AK10)</f>
        <v/>
      </c>
      <c r="AY25" s="330"/>
      <c r="AZ25" s="330"/>
      <c r="BA25" s="330"/>
      <c r="BB25" s="19" t="s">
        <v>76</v>
      </c>
      <c r="BC25" s="330" t="str">
        <f>IF(入力!AP10="","",入力!AP10)</f>
        <v/>
      </c>
      <c r="BD25" s="330"/>
      <c r="BE25" s="330"/>
      <c r="BF25" s="361"/>
    </row>
    <row r="26" spans="3:58" ht="12" customHeight="1">
      <c r="C26" s="368" t="s">
        <v>71</v>
      </c>
      <c r="D26" s="369"/>
      <c r="E26" s="369"/>
      <c r="F26" s="369"/>
      <c r="G26" s="370"/>
      <c r="H26" s="373" t="str">
        <f>IF(入力!C11="","",入力!C11&amp;"　"&amp;入力!E11)</f>
        <v/>
      </c>
      <c r="I26" s="340"/>
      <c r="J26" s="340"/>
      <c r="K26" s="340"/>
      <c r="L26" s="340"/>
      <c r="M26" s="340"/>
      <c r="N26" s="340"/>
      <c r="O26" s="340"/>
      <c r="P26" s="340"/>
      <c r="Q26" s="357"/>
      <c r="R26" s="339" t="s">
        <v>45</v>
      </c>
      <c r="S26" s="340"/>
      <c r="T26" s="333" t="str">
        <f>IF(入力!AT11="","",入力!AT11)</f>
        <v/>
      </c>
      <c r="U26" s="334"/>
      <c r="V26" s="335"/>
      <c r="W26" s="339" t="s">
        <v>46</v>
      </c>
      <c r="X26" s="339"/>
      <c r="Y26" s="339"/>
      <c r="Z26" s="14" t="s">
        <v>72</v>
      </c>
      <c r="AA26" s="15"/>
      <c r="AB26" s="340" t="str">
        <f>IF(入力!R11="","",入力!R11)</f>
        <v/>
      </c>
      <c r="AC26" s="340"/>
      <c r="AD26" s="340"/>
      <c r="AE26" s="340"/>
      <c r="AF26" s="16" t="s">
        <v>73</v>
      </c>
      <c r="AG26" s="340" t="str">
        <f>IF(入力!W11="","",入力!W11)</f>
        <v/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57"/>
      <c r="AU26" s="339" t="s">
        <v>47</v>
      </c>
      <c r="AV26" s="340"/>
      <c r="AW26" s="340"/>
      <c r="AX26" s="17" t="s">
        <v>74</v>
      </c>
      <c r="AY26" s="340" t="str">
        <f>IF(入力!AL11="","",入力!AL11)</f>
        <v/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71" t="s">
        <v>79</v>
      </c>
      <c r="D27" s="330"/>
      <c r="E27" s="330"/>
      <c r="F27" s="330"/>
      <c r="G27" s="372"/>
      <c r="H27" s="352" t="str">
        <f>IF(入力!C12="","",入力!C12&amp;"　"&amp;入力!E12)</f>
        <v/>
      </c>
      <c r="I27" s="353"/>
      <c r="J27" s="353"/>
      <c r="K27" s="353"/>
      <c r="L27" s="353"/>
      <c r="M27" s="353"/>
      <c r="N27" s="353"/>
      <c r="O27" s="353"/>
      <c r="P27" s="353"/>
      <c r="Q27" s="354"/>
      <c r="R27" s="330"/>
      <c r="S27" s="330"/>
      <c r="T27" s="336"/>
      <c r="U27" s="337"/>
      <c r="V27" s="338"/>
      <c r="W27" s="355"/>
      <c r="X27" s="355"/>
      <c r="Y27" s="355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30"/>
      <c r="AV27" s="330"/>
      <c r="AW27" s="330"/>
      <c r="AX27" s="362" t="str">
        <f>IF(入力!AK12="","",入力!AK12)</f>
        <v/>
      </c>
      <c r="AY27" s="330"/>
      <c r="AZ27" s="330"/>
      <c r="BA27" s="330"/>
      <c r="BB27" s="19" t="s">
        <v>76</v>
      </c>
      <c r="BC27" s="330" t="str">
        <f>IF(入力!AP12="","",入力!AP12)</f>
        <v/>
      </c>
      <c r="BD27" s="330"/>
      <c r="BE27" s="330"/>
      <c r="BF27" s="361"/>
    </row>
    <row r="28" spans="3:58" ht="12" customHeight="1">
      <c r="C28" s="368" t="s">
        <v>71</v>
      </c>
      <c r="D28" s="369"/>
      <c r="E28" s="369"/>
      <c r="F28" s="369"/>
      <c r="G28" s="370"/>
      <c r="H28" s="373" t="str">
        <f>IF(入力!C15="","",入力!C15&amp;"　"&amp;入力!E15)</f>
        <v>オシモト　カズミ</v>
      </c>
      <c r="I28" s="340"/>
      <c r="J28" s="340"/>
      <c r="K28" s="340"/>
      <c r="L28" s="340"/>
      <c r="M28" s="340"/>
      <c r="N28" s="340"/>
      <c r="O28" s="340"/>
      <c r="P28" s="340"/>
      <c r="Q28" s="357"/>
      <c r="R28" s="339" t="s">
        <v>45</v>
      </c>
      <c r="S28" s="340"/>
      <c r="T28" s="333">
        <f>IF(入力!AT15="","",入力!AT15)</f>
        <v>56</v>
      </c>
      <c r="U28" s="334"/>
      <c r="V28" s="335"/>
      <c r="W28" s="339" t="s">
        <v>46</v>
      </c>
      <c r="X28" s="339"/>
      <c r="Y28" s="339"/>
      <c r="Z28" s="14" t="s">
        <v>72</v>
      </c>
      <c r="AA28" s="15"/>
      <c r="AB28" s="340" t="str">
        <f>IF(入力!R15="","",入力!R15)</f>
        <v>ｔ294</v>
      </c>
      <c r="AC28" s="340"/>
      <c r="AD28" s="340"/>
      <c r="AE28" s="340"/>
      <c r="AF28" s="16" t="s">
        <v>73</v>
      </c>
      <c r="AG28" s="340" t="str">
        <f>IF(入力!W15="","",入力!W15)</f>
        <v>0034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57"/>
      <c r="AU28" s="339" t="s">
        <v>47</v>
      </c>
      <c r="AV28" s="340"/>
      <c r="AW28" s="340"/>
      <c r="AX28" s="17" t="s">
        <v>74</v>
      </c>
      <c r="AY28" s="340" t="str">
        <f>IF(入力!AL15="","",入力!AL15)</f>
        <v>0470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66" t="s">
        <v>49</v>
      </c>
      <c r="D29" s="342"/>
      <c r="E29" s="342"/>
      <c r="F29" s="342"/>
      <c r="G29" s="367"/>
      <c r="H29" s="363" t="str">
        <f>IF(入力!C16="","",入力!C16&amp;"　"&amp;入力!E16)</f>
        <v>押本　一美</v>
      </c>
      <c r="I29" s="364"/>
      <c r="J29" s="364"/>
      <c r="K29" s="364"/>
      <c r="L29" s="364"/>
      <c r="M29" s="364"/>
      <c r="N29" s="364"/>
      <c r="O29" s="364"/>
      <c r="P29" s="364"/>
      <c r="Q29" s="365"/>
      <c r="R29" s="342"/>
      <c r="S29" s="342"/>
      <c r="T29" s="358"/>
      <c r="U29" s="359"/>
      <c r="V29" s="360"/>
      <c r="W29" s="356"/>
      <c r="X29" s="356"/>
      <c r="Y29" s="356"/>
      <c r="Z29" s="343" t="str">
        <f>IF(入力!P16="","",入力!P16)</f>
        <v>千葉県館山市沼112-3</v>
      </c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5"/>
      <c r="AU29" s="342"/>
      <c r="AV29" s="342"/>
      <c r="AW29" s="342"/>
      <c r="AX29" s="346" t="str">
        <f>IF(入力!AK16="","",入力!AK16)</f>
        <v>22</v>
      </c>
      <c r="AY29" s="342"/>
      <c r="AZ29" s="342"/>
      <c r="BA29" s="342"/>
      <c r="BB29" s="73" t="s">
        <v>76</v>
      </c>
      <c r="BC29" s="342" t="str">
        <f>IF(入力!AP16="","",入力!AP16)</f>
        <v>2618</v>
      </c>
      <c r="BD29" s="342"/>
      <c r="BE29" s="342"/>
      <c r="BF29" s="34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41"/>
    </row>
    <row r="34" spans="3:58" ht="15" customHeight="1">
      <c r="C34" s="290">
        <f>IF(入力!B25="","",入力!B25)</f>
        <v>1</v>
      </c>
      <c r="D34" s="291"/>
      <c r="E34" s="292"/>
      <c r="F34" s="296" t="str">
        <f>IF(入力!C26="","",入力!C25&amp;"　"&amp;入力!E25&amp;"
"&amp;入力!C26&amp;"　"&amp;入力!E26)</f>
        <v>クロカワ　アユナ
黒川　愛結奈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 t="str">
        <f>IF(入力!G25="","",入力!G25)</f>
        <v>６年</v>
      </c>
      <c r="R34" s="303"/>
      <c r="S34" s="304"/>
      <c r="T34" s="308" t="str">
        <f>IF(入力!I25="","",入力!I25)</f>
        <v>館山市立那古小学校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518379414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156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カタヤマ　セナ
片山　彩愛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 t="str">
        <f>IF(入力!G27="","",入力!G27)</f>
        <v>６年</v>
      </c>
      <c r="R36" s="303"/>
      <c r="S36" s="304"/>
      <c r="T36" s="308" t="str">
        <f>IF(入力!I27="","",入力!I27)</f>
        <v>南房総市立三芳小学校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519592201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155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ササキ　ユズカ
佐々木　柚香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 t="str">
        <f>IF(入力!G29="","",入力!G29)</f>
        <v>６年</v>
      </c>
      <c r="R38" s="303"/>
      <c r="S38" s="304"/>
      <c r="T38" s="308" t="str">
        <f>IF(入力!I29="","",入力!I29)</f>
        <v>館山市立館山小学校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519592225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153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カワナ　マイ
川名　麻衣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 t="str">
        <f>IF(入力!G31="","",入力!G31)</f>
        <v>６年</v>
      </c>
      <c r="R40" s="303"/>
      <c r="S40" s="304"/>
      <c r="T40" s="308" t="str">
        <f>IF(入力!I31="","",入力!I31)</f>
        <v>南房総市立三芳小学校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516660571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147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コハマ　ヒカリ
小浜　ひかり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 t="str">
        <f>IF(入力!G33="","",入力!G33)</f>
        <v>６年</v>
      </c>
      <c r="R42" s="303"/>
      <c r="S42" s="304"/>
      <c r="T42" s="308" t="str">
        <f>IF(入力!I33="","",入力!I33)</f>
        <v>館山市立館山小学校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520702040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147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カワナ　ルミ
川名　瑠美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 t="str">
        <f>IF(入力!G35="","",入力!G35)</f>
        <v>５年</v>
      </c>
      <c r="R44" s="303"/>
      <c r="S44" s="304"/>
      <c r="T44" s="308" t="str">
        <f>IF(入力!I35="","",入力!I35)</f>
        <v>南房総市立三芳小学校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516660580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134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ヨキノ　カホ
能野　華帆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 t="str">
        <f>IF(入力!G37="","",入力!G37)</f>
        <v>５年</v>
      </c>
      <c r="R46" s="303"/>
      <c r="S46" s="304"/>
      <c r="T46" s="308" t="str">
        <f>IF(入力!I37="","",入力!I37)</f>
        <v>館山市立館山小学校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519065583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133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マツモト　セイナ
松元　晴向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 t="str">
        <f>IF(入力!G39="","",入力!G39)</f>
        <v>５年</v>
      </c>
      <c r="R48" s="303"/>
      <c r="S48" s="304"/>
      <c r="T48" s="308" t="str">
        <f>IF(入力!I39="","",入力!I39)</f>
        <v>館山市立館山小学校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519327087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140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ヒラヤナギ　ユイ
平栁　結惟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 t="str">
        <f>IF(入力!G41="","",入力!G41)</f>
        <v>５年</v>
      </c>
      <c r="R50" s="303"/>
      <c r="S50" s="304"/>
      <c r="T50" s="308" t="str">
        <f>IF(入力!I41="","",入力!I41)</f>
        <v>南房総市立三芳小学校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519327070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143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 t="str">
        <f>IF(入力!B43="","",入力!B43)</f>
        <v/>
      </c>
      <c r="D52" s="291"/>
      <c r="E52" s="292"/>
      <c r="F52" s="296" t="str">
        <f>IF(入力!C44="","",入力!C43&amp;"　"&amp;入力!E43&amp;"
"&amp;入力!C44&amp;"　"&amp;入力!E44)</f>
        <v/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 t="str">
        <f>IF(入力!G43="","",入力!G43)</f>
        <v/>
      </c>
      <c r="R52" s="303"/>
      <c r="S52" s="304"/>
      <c r="T52" s="308" t="str">
        <f>IF(入力!I43="","",入力!I43)</f>
        <v/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 t="str">
        <f>IF(入力!M43="","",入力!M43)</f>
        <v/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 t="str">
        <f>IF(入力!P43="","",入力!P43)</f>
        <v/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 t="str">
        <f>IF(入力!B45="","",入力!B45)</f>
        <v/>
      </c>
      <c r="D54" s="291"/>
      <c r="E54" s="292"/>
      <c r="F54" s="296" t="str">
        <f>IF(入力!C46="","",入力!C45&amp;"　"&amp;入力!E45&amp;"
"&amp;入力!C46&amp;"　"&amp;入力!E46)</f>
        <v/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 t="str">
        <f>IF(入力!G45="","",入力!G45)</f>
        <v/>
      </c>
      <c r="R54" s="303"/>
      <c r="S54" s="304"/>
      <c r="T54" s="308" t="str">
        <f>IF(入力!I45="","",入力!I45)</f>
        <v/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 t="str">
        <f>IF(入力!M45="","",入力!M45)</f>
        <v/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 t="str">
        <f>IF(入力!P45="","",入力!P45)</f>
        <v/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 t="str">
        <f>IF(入力!B47="","",入力!B47)</f>
        <v/>
      </c>
      <c r="D56" s="291"/>
      <c r="E56" s="292"/>
      <c r="F56" s="296" t="str">
        <f>IF(入力!C48="","",入力!C47&amp;"　"&amp;入力!E47&amp;"
"&amp;入力!C48&amp;"　"&amp;入力!E48)</f>
        <v/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 t="str">
        <f>IF(入力!G47="","",入力!G47)</f>
        <v/>
      </c>
      <c r="R56" s="303"/>
      <c r="S56" s="304"/>
      <c r="T56" s="308" t="str">
        <f>IF(入力!I47="","",入力!I47)</f>
        <v/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 t="str">
        <f>IF(入力!M47="","",入力!M47)</f>
        <v/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 t="str">
        <f>IF(入力!P47="","",入力!P47)</f>
        <v/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館山エンジェルス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430912010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押本　一美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506257452</v>
      </c>
      <c r="H7" s="280"/>
      <c r="I7" s="280"/>
      <c r="J7" s="280">
        <f>IF(入力!J7="","",入力!J7)</f>
        <v>18436</v>
      </c>
      <c r="K7" s="280"/>
      <c r="L7" s="280"/>
      <c r="M7" s="280">
        <f>IF(入力!M7="","",入力!M7)</f>
        <v>217611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押本　一代里</v>
      </c>
      <c r="D9" s="274"/>
      <c r="E9" s="274"/>
      <c r="F9" s="274"/>
      <c r="G9" s="280">
        <f>IF(入力!G9="","",入力!G9)</f>
        <v>504317775</v>
      </c>
      <c r="H9" s="280"/>
      <c r="I9" s="280"/>
      <c r="J9" s="280" t="str">
        <f>IF(入力!J9="","",入力!J9)</f>
        <v/>
      </c>
      <c r="K9" s="280"/>
      <c r="L9" s="280"/>
      <c r="M9" s="280">
        <f>IF(入力!M9="","",入力!M9)</f>
        <v>459951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押本　一代里</v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押本　一美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千葉県館山市沼112-3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0470-22-2618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090－3691－1720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黒川　愛結奈</v>
      </c>
      <c r="D25" s="274"/>
      <c r="E25" s="274"/>
      <c r="F25" s="274"/>
      <c r="G25" s="272" t="str">
        <f>IF(入力!G25="","",入力!G25)</f>
        <v>６年</v>
      </c>
      <c r="H25" s="272" t="str">
        <f>IF(入力!H25="","",入力!H25)</f>
        <v/>
      </c>
      <c r="I25" s="272" t="str">
        <f>IF(入力!I25="","",入力!I25)</f>
        <v>館山市立那古小学校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518379414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片山　彩愛</v>
      </c>
      <c r="D27" s="274"/>
      <c r="E27" s="274"/>
      <c r="F27" s="274"/>
      <c r="G27" s="272" t="str">
        <f>IF(入力!G27="","",入力!G27)</f>
        <v>６年</v>
      </c>
      <c r="H27" s="272" t="str">
        <f>IF(入力!H27="","",入力!H27)</f>
        <v/>
      </c>
      <c r="I27" s="272" t="str">
        <f>IF(入力!I27="","",入力!I27)</f>
        <v>南房総市立三芳小学校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519592201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佐々木　柚香</v>
      </c>
      <c r="D29" s="274"/>
      <c r="E29" s="274"/>
      <c r="F29" s="274"/>
      <c r="G29" s="272" t="str">
        <f>IF(入力!G29="","",入力!G29)</f>
        <v>６年</v>
      </c>
      <c r="H29" s="272" t="str">
        <f>IF(入力!H29="","",入力!H29)</f>
        <v/>
      </c>
      <c r="I29" s="272" t="str">
        <f>IF(入力!I29="","",入力!I29)</f>
        <v>館山市立館山小学校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519592225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川名　麻衣</v>
      </c>
      <c r="D31" s="274"/>
      <c r="E31" s="274"/>
      <c r="F31" s="274"/>
      <c r="G31" s="272" t="str">
        <f>IF(入力!G31="","",入力!G31)</f>
        <v>６年</v>
      </c>
      <c r="H31" s="272" t="str">
        <f>IF(入力!H31="","",入力!H31)</f>
        <v/>
      </c>
      <c r="I31" s="272" t="str">
        <f>IF(入力!I31="","",入力!I31)</f>
        <v>南房総市立三芳小学校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516660571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小浜　ひかり</v>
      </c>
      <c r="D33" s="274"/>
      <c r="E33" s="274"/>
      <c r="F33" s="274"/>
      <c r="G33" s="272" t="str">
        <f>IF(入力!G33="","",入力!G33)</f>
        <v>６年</v>
      </c>
      <c r="H33" s="272" t="str">
        <f>IF(入力!H33="","",入力!H33)</f>
        <v/>
      </c>
      <c r="I33" s="272" t="str">
        <f>IF(入力!I33="","",入力!I33)</f>
        <v>館山市立館山小学校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520702040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川名　瑠美</v>
      </c>
      <c r="D35" s="274"/>
      <c r="E35" s="274"/>
      <c r="F35" s="274"/>
      <c r="G35" s="272" t="str">
        <f>IF(入力!G35="","",入力!G35)</f>
        <v>５年</v>
      </c>
      <c r="H35" s="272" t="str">
        <f>IF(入力!H35="","",入力!H35)</f>
        <v/>
      </c>
      <c r="I35" s="272" t="str">
        <f>IF(入力!I35="","",入力!I35)</f>
        <v>南房総市立三芳小学校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516660580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能野　華帆</v>
      </c>
      <c r="D37" s="274"/>
      <c r="E37" s="274"/>
      <c r="F37" s="274"/>
      <c r="G37" s="272" t="str">
        <f>IF(入力!G37="","",入力!G37)</f>
        <v>５年</v>
      </c>
      <c r="H37" s="272" t="str">
        <f>IF(入力!H37="","",入力!H37)</f>
        <v/>
      </c>
      <c r="I37" s="272" t="str">
        <f>IF(入力!I37="","",入力!I37)</f>
        <v>館山市立館山小学校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519065583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松元　晴向</v>
      </c>
      <c r="D39" s="274"/>
      <c r="E39" s="274"/>
      <c r="F39" s="274"/>
      <c r="G39" s="272" t="str">
        <f>IF(入力!G39="","",入力!G39)</f>
        <v>５年</v>
      </c>
      <c r="H39" s="272" t="str">
        <f>IF(入力!H39="","",入力!H39)</f>
        <v/>
      </c>
      <c r="I39" s="272" t="str">
        <f>IF(入力!I39="","",入力!I39)</f>
        <v>館山市立館山小学校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519327087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平栁　結惟</v>
      </c>
      <c r="D41" s="274"/>
      <c r="E41" s="274"/>
      <c r="F41" s="274"/>
      <c r="G41" s="272" t="str">
        <f>IF(入力!G41="","",入力!G41)</f>
        <v>５年</v>
      </c>
      <c r="H41" s="272" t="str">
        <f>IF(入力!H41="","",入力!H41)</f>
        <v/>
      </c>
      <c r="I41" s="272" t="str">
        <f>IF(入力!I41="","",入力!I41)</f>
        <v>南房総市立三芳小学校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519327070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館山エンジェルス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430912010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押本　一美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506257452</v>
      </c>
      <c r="H7" s="280"/>
      <c r="I7" s="280"/>
      <c r="J7" s="280">
        <f>IF(入力!J7="","",入力!J7)</f>
        <v>18436</v>
      </c>
      <c r="K7" s="280"/>
      <c r="L7" s="280"/>
      <c r="M7" s="280">
        <f>IF(入力!M7="","",入力!M7)</f>
        <v>217611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押本　一代里</v>
      </c>
      <c r="D9" s="274"/>
      <c r="E9" s="274"/>
      <c r="F9" s="274"/>
      <c r="G9" s="280">
        <f>IF(入力!G9="","",入力!G9)</f>
        <v>504317775</v>
      </c>
      <c r="H9" s="280"/>
      <c r="I9" s="280"/>
      <c r="J9" s="280" t="str">
        <f>IF(入力!J9="","",入力!J9)</f>
        <v/>
      </c>
      <c r="K9" s="280"/>
      <c r="L9" s="280"/>
      <c r="M9" s="280">
        <f>IF(入力!M9="","",入力!M9)</f>
        <v>459951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押本　一代里</v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押本　一美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千葉県館山市沼112-3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0470-22-2618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090－3691－1720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黒川　愛結奈</v>
      </c>
      <c r="D25" s="274"/>
      <c r="E25" s="274"/>
      <c r="F25" s="274"/>
      <c r="G25" s="272" t="str">
        <f>IF(入力!G25="","",入力!G25)</f>
        <v>６年</v>
      </c>
      <c r="H25" s="272" t="str">
        <f>IF(入力!H25="","",入力!H25)</f>
        <v/>
      </c>
      <c r="I25" s="272" t="str">
        <f>IF(入力!I25="","",入力!I25)</f>
        <v>館山市立那古小学校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518379414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片山　彩愛</v>
      </c>
      <c r="D27" s="274"/>
      <c r="E27" s="274"/>
      <c r="F27" s="274"/>
      <c r="G27" s="272" t="str">
        <f>IF(入力!G27="","",入力!G27)</f>
        <v>６年</v>
      </c>
      <c r="H27" s="272" t="str">
        <f>IF(入力!H27="","",入力!H27)</f>
        <v/>
      </c>
      <c r="I27" s="272" t="str">
        <f>IF(入力!I27="","",入力!I27)</f>
        <v>南房総市立三芳小学校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519592201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佐々木　柚香</v>
      </c>
      <c r="D29" s="274"/>
      <c r="E29" s="274"/>
      <c r="F29" s="274"/>
      <c r="G29" s="272" t="str">
        <f>IF(入力!G29="","",入力!G29)</f>
        <v>６年</v>
      </c>
      <c r="H29" s="272" t="str">
        <f>IF(入力!H29="","",入力!H29)</f>
        <v/>
      </c>
      <c r="I29" s="272" t="str">
        <f>IF(入力!I29="","",入力!I29)</f>
        <v>館山市立館山小学校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519592225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川名　麻衣</v>
      </c>
      <c r="D31" s="274"/>
      <c r="E31" s="274"/>
      <c r="F31" s="274"/>
      <c r="G31" s="272" t="str">
        <f>IF(入力!G31="","",入力!G31)</f>
        <v>６年</v>
      </c>
      <c r="H31" s="272" t="str">
        <f>IF(入力!H31="","",入力!H31)</f>
        <v/>
      </c>
      <c r="I31" s="272" t="str">
        <f>IF(入力!I31="","",入力!I31)</f>
        <v>南房総市立三芳小学校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516660571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小浜　ひかり</v>
      </c>
      <c r="D33" s="274"/>
      <c r="E33" s="274"/>
      <c r="F33" s="274"/>
      <c r="G33" s="272" t="str">
        <f>IF(入力!G33="","",入力!G33)</f>
        <v>６年</v>
      </c>
      <c r="H33" s="272" t="str">
        <f>IF(入力!H33="","",入力!H33)</f>
        <v/>
      </c>
      <c r="I33" s="272" t="str">
        <f>IF(入力!I33="","",入力!I33)</f>
        <v>館山市立館山小学校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520702040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川名　瑠美</v>
      </c>
      <c r="D35" s="274"/>
      <c r="E35" s="274"/>
      <c r="F35" s="274"/>
      <c r="G35" s="272" t="str">
        <f>IF(入力!G35="","",入力!G35)</f>
        <v>５年</v>
      </c>
      <c r="H35" s="272" t="str">
        <f>IF(入力!H35="","",入力!H35)</f>
        <v/>
      </c>
      <c r="I35" s="272" t="str">
        <f>IF(入力!I35="","",入力!I35)</f>
        <v>南房総市立三芳小学校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516660580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能野　華帆</v>
      </c>
      <c r="D37" s="274"/>
      <c r="E37" s="274"/>
      <c r="F37" s="274"/>
      <c r="G37" s="272" t="str">
        <f>IF(入力!G37="","",入力!G37)</f>
        <v>５年</v>
      </c>
      <c r="H37" s="272" t="str">
        <f>IF(入力!H37="","",入力!H37)</f>
        <v/>
      </c>
      <c r="I37" s="272" t="str">
        <f>IF(入力!I37="","",入力!I37)</f>
        <v>館山市立館山小学校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519065583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松元　晴向</v>
      </c>
      <c r="D39" s="274"/>
      <c r="E39" s="274"/>
      <c r="F39" s="274"/>
      <c r="G39" s="272" t="str">
        <f>IF(入力!G39="","",入力!G39)</f>
        <v>５年</v>
      </c>
      <c r="H39" s="272" t="str">
        <f>IF(入力!H39="","",入力!H39)</f>
        <v/>
      </c>
      <c r="I39" s="272" t="str">
        <f>IF(入力!I39="","",入力!I39)</f>
        <v>館山市立館山小学校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519327087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平栁　結惟</v>
      </c>
      <c r="D41" s="274"/>
      <c r="E41" s="274"/>
      <c r="F41" s="274"/>
      <c r="G41" s="272" t="str">
        <f>IF(入力!G41="","",入力!G41)</f>
        <v>５年</v>
      </c>
      <c r="H41" s="272" t="str">
        <f>IF(入力!H41="","",入力!H41)</f>
        <v/>
      </c>
      <c r="I41" s="272" t="str">
        <f>IF(入力!I41="","",入力!I41)</f>
        <v>南房総市立三芳小学校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519327070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9</v>
      </c>
      <c r="J5" s="452" t="str">
        <f>IF(入力!A55="","",入力!A55)</f>
        <v>心を強く。「練習は嘘をつかない！」拾って拾って勝利をつかめ。。。
全員バレーで１勝を目指します☆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23002</v>
      </c>
      <c r="B7" s="33" t="str">
        <f>IF(入力!C3="","",入力!C3)</f>
        <v>館山エンジェルス</v>
      </c>
      <c r="C7" s="33" t="str">
        <f>IF(入力!C2="","",入力!C2)</f>
        <v>タテヤマエンジェルス</v>
      </c>
      <c r="D7" s="33" t="str">
        <f>IF(入力!AE3="","",入力!AE3)</f>
        <v>南総支部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430912010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押本</v>
      </c>
      <c r="D16" s="33" t="str">
        <f>IF(入力!E8="","",入力!E8)</f>
        <v>一美</v>
      </c>
      <c r="E16" s="33" t="str">
        <f>IF(入力!C7="","",入力!C7)</f>
        <v>オシモト</v>
      </c>
      <c r="F16" s="33" t="str">
        <f>IF(入力!E7="","",入力!E7)</f>
        <v>カズミ</v>
      </c>
      <c r="G16" s="33">
        <f>IF(入力!G7="","",入力!G7)</f>
        <v>506257452</v>
      </c>
      <c r="H16" s="33">
        <f>IF(入力!J7="","",入力!J7)</f>
        <v>18436</v>
      </c>
      <c r="I16" s="33">
        <f>IF(入力!M7="","",入力!M7)</f>
        <v>217611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294</v>
      </c>
      <c r="S16" s="33" t="str">
        <f>IF(入力!W7="","",入力!W7)</f>
        <v>0034</v>
      </c>
      <c r="T16" s="33" t="str">
        <f>IF(入力!P8="","",入力!P8)</f>
        <v>千葉県館山市沼112-3</v>
      </c>
      <c r="U16" s="33" t="str">
        <f>IF(入力!AL7="","",入力!AL7)</f>
        <v>0470</v>
      </c>
      <c r="V16" s="33" t="str">
        <f>IF(入力!AK8="","",入力!AK8)</f>
        <v>22</v>
      </c>
      <c r="W16" s="33" t="str">
        <f>IF(入力!AP8="","",入力!AP8)</f>
        <v>2618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押本</v>
      </c>
      <c r="D17" s="33" t="str">
        <f>IF(入力!E10="","",入力!E10)</f>
        <v>一代里</v>
      </c>
      <c r="E17" s="33" t="str">
        <f>IF(入力!C9="","",入力!C9)</f>
        <v>オシモト</v>
      </c>
      <c r="F17" s="33" t="str">
        <f>IF(入力!E9="","",入力!E9)</f>
        <v>イヨリ</v>
      </c>
      <c r="G17" s="33">
        <f>IF(入力!G9="","",入力!G9)</f>
        <v>504317775</v>
      </c>
      <c r="H17" s="33" t="str">
        <f>IF(入力!J9="","",入力!J9)</f>
        <v/>
      </c>
      <c r="I17" s="33">
        <f>IF(入力!M9="","",入力!M9)</f>
        <v>459951</v>
      </c>
      <c r="J17" s="33"/>
      <c r="K17" s="33"/>
      <c r="L17" s="33">
        <f>IF(入力!AT9="","",入力!AT9)</f>
        <v>28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0034</v>
      </c>
      <c r="T17" s="33" t="str">
        <f>IF(入力!P10="","",入力!P10)</f>
        <v>千葉県館山市沼112-3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押本</v>
      </c>
      <c r="D22" s="33" t="str">
        <f>IF(入力!E16="","",入力!E16)</f>
        <v>一美</v>
      </c>
      <c r="E22" s="33" t="str">
        <f>IF(入力!C15="","",入力!C15)</f>
        <v>オシモト</v>
      </c>
      <c r="F22" s="33" t="str">
        <f>IF(入力!E15="","",入力!E15)</f>
        <v>カズミ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>090</v>
      </c>
      <c r="O22" s="33">
        <f>IF(入力!E21="","",入力!E21)</f>
        <v>3691</v>
      </c>
      <c r="P22" s="33">
        <f>IF(入力!G21="","",入力!G21)</f>
        <v>1720</v>
      </c>
      <c r="Q22" s="33"/>
      <c r="R22" s="33" t="str">
        <f>IF(入力!R15="","",入力!R15)</f>
        <v>ｔ294</v>
      </c>
      <c r="S22" s="33" t="str">
        <f>IF(入力!W15="","",入力!W15)</f>
        <v>0034</v>
      </c>
      <c r="T22" s="33" t="str">
        <f>IF(入力!P16="","",入力!P16)</f>
        <v>千葉県館山市沼112-3</v>
      </c>
      <c r="U22" s="33" t="str">
        <f>IF(入力!AL15="","",入力!AL15)</f>
        <v>0470</v>
      </c>
      <c r="V22" s="33" t="str">
        <f>IF(入力!AK16="","",入力!AK16)</f>
        <v>22</v>
      </c>
      <c r="W22" s="33" t="str">
        <f>IF(入力!AP16="","",入力!AP16)</f>
        <v>2618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押本</v>
      </c>
      <c r="D23" s="33" t="str">
        <f>IF(入力!$E$14="","",入力!$E$14)</f>
        <v>一代里</v>
      </c>
      <c r="E23" s="33" t="str">
        <f>IF(入力!$C$13="","",入力!$C$13)</f>
        <v>オシモト</v>
      </c>
      <c r="F23" s="33" t="str">
        <f>IF(入力!$E$13="","",入力!$E$13)</f>
        <v>イヨリ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黒川</v>
      </c>
      <c r="D24" s="75" t="str">
        <f>VLOOKUP($B$51,$A$53:$F$352,4)</f>
        <v>愛結奈</v>
      </c>
      <c r="E24" s="75" t="str">
        <f>VLOOKUP($B$51,$A$53:$F$352,5)</f>
        <v>クロカワ</v>
      </c>
      <c r="F24" s="75" t="str">
        <f>VLOOKUP($B$51,$A$53:$F$352,6)</f>
        <v>アユナ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黒川</v>
      </c>
      <c r="D53" s="33" t="str">
        <f>IF(入力!E26="","",入力!E26)</f>
        <v>愛結奈</v>
      </c>
      <c r="E53" s="33" t="str">
        <f>IF(入力!C25="","",入力!C25)</f>
        <v>クロカワ</v>
      </c>
      <c r="F53" s="33" t="str">
        <f>IF(入力!E25="","",入力!E25)</f>
        <v>アユナ</v>
      </c>
      <c r="G53" s="33">
        <f>IF(入力!M25="","",入力!M25)</f>
        <v>518379414</v>
      </c>
      <c r="H53" s="33" t="str">
        <f>IF(入力!I25="","",入力!I25)</f>
        <v>館山市立那古小学校</v>
      </c>
      <c r="I53" s="33" t="str">
        <f>IF(入力!G25="","",入力!G25)</f>
        <v>６年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片山</v>
      </c>
      <c r="D54" s="33" t="str">
        <f>IF(入力!E28="","",入力!E28)</f>
        <v>彩愛</v>
      </c>
      <c r="E54" s="33" t="str">
        <f>IF(入力!C27="","",入力!C27)</f>
        <v>カタヤマ</v>
      </c>
      <c r="F54" s="33" t="str">
        <f>IF(入力!E27="","",入力!E27)</f>
        <v>セナ</v>
      </c>
      <c r="G54" s="33">
        <f>IF(入力!M27="","",入力!M27)</f>
        <v>519592201</v>
      </c>
      <c r="H54" s="33" t="str">
        <f>IF(入力!I27="","",入力!I27)</f>
        <v>南房総市立三芳小学校</v>
      </c>
      <c r="I54" s="33" t="str">
        <f>IF(入力!G27="","",入力!G27)</f>
        <v>６年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佐々木</v>
      </c>
      <c r="D55" s="33" t="str">
        <f>IF(入力!E30="","",入力!E30)</f>
        <v>柚香</v>
      </c>
      <c r="E55" s="33" t="str">
        <f>IF(入力!C29="","",入力!C29)</f>
        <v>ササキ</v>
      </c>
      <c r="F55" s="33" t="str">
        <f>IF(入力!E29="","",入力!E29)</f>
        <v>ユズカ</v>
      </c>
      <c r="G55" s="33">
        <f>IF(入力!M29="","",入力!M29)</f>
        <v>519592225</v>
      </c>
      <c r="H55" s="33" t="str">
        <f>IF(入力!I29="","",入力!I29)</f>
        <v>館山市立館山小学校</v>
      </c>
      <c r="I55" s="33" t="str">
        <f>IF(入力!G29="","",入力!G29)</f>
        <v>６年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川名</v>
      </c>
      <c r="D56" s="33" t="str">
        <f>IF(入力!E32="","",入力!E32)</f>
        <v>麻衣</v>
      </c>
      <c r="E56" s="33" t="str">
        <f>IF(入力!C31="","",入力!C31)</f>
        <v>カワナ</v>
      </c>
      <c r="F56" s="33" t="str">
        <f>IF(入力!E31="","",入力!E31)</f>
        <v>マイ</v>
      </c>
      <c r="G56" s="33">
        <f>IF(入力!M31="","",入力!M31)</f>
        <v>516660571</v>
      </c>
      <c r="H56" s="33" t="str">
        <f>IF(入力!I31="","",入力!I31)</f>
        <v>南房総市立三芳小学校</v>
      </c>
      <c r="I56" s="33" t="str">
        <f>IF(入力!G31="","",入力!G31)</f>
        <v>６年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小浜</v>
      </c>
      <c r="D57" s="33" t="str">
        <f>IF(入力!E34="","",入力!E34)</f>
        <v>ひかり</v>
      </c>
      <c r="E57" s="33" t="str">
        <f>IF(入力!C33="","",入力!C33)</f>
        <v>コハマ</v>
      </c>
      <c r="F57" s="33" t="str">
        <f>IF(入力!E33="","",入力!E33)</f>
        <v>ヒカリ</v>
      </c>
      <c r="G57" s="33">
        <f>IF(入力!M33="","",入力!M33)</f>
        <v>520702040</v>
      </c>
      <c r="H57" s="33" t="str">
        <f>IF(入力!I33="","",入力!I33)</f>
        <v>館山市立館山小学校</v>
      </c>
      <c r="I57" s="33" t="str">
        <f>IF(入力!G33="","",入力!G33)</f>
        <v>６年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川名</v>
      </c>
      <c r="D58" s="33" t="str">
        <f>IF(入力!E36="","",入力!E36)</f>
        <v>瑠美</v>
      </c>
      <c r="E58" s="33" t="str">
        <f>IF(入力!C35="","",入力!C35)</f>
        <v>カワナ</v>
      </c>
      <c r="F58" s="33" t="str">
        <f>IF(入力!E35="","",入力!E35)</f>
        <v>ルミ</v>
      </c>
      <c r="G58" s="33">
        <f>IF(入力!M35="","",入力!M35)</f>
        <v>516660580</v>
      </c>
      <c r="H58" s="33" t="str">
        <f>IF(入力!I35="","",入力!I35)</f>
        <v>南房総市立三芳小学校</v>
      </c>
      <c r="I58" s="33" t="str">
        <f>IF(入力!G35="","",入力!G35)</f>
        <v>５年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能野</v>
      </c>
      <c r="D59" s="33" t="str">
        <f>IF(入力!E38="","",入力!E38)</f>
        <v>華帆</v>
      </c>
      <c r="E59" s="33" t="str">
        <f>IF(入力!C37="","",入力!C37)</f>
        <v>ヨキノ</v>
      </c>
      <c r="F59" s="33" t="str">
        <f>IF(入力!E37="","",入力!E37)</f>
        <v>カホ</v>
      </c>
      <c r="G59" s="33">
        <f>IF(入力!M37="","",入力!M37)</f>
        <v>519065583</v>
      </c>
      <c r="H59" s="33" t="str">
        <f>IF(入力!I37="","",入力!I37)</f>
        <v>館山市立館山小学校</v>
      </c>
      <c r="I59" s="33" t="str">
        <f>IF(入力!G37="","",入力!G37)</f>
        <v>５年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松元</v>
      </c>
      <c r="D60" s="33" t="str">
        <f>IF(入力!E40="","",入力!E40)</f>
        <v>晴向</v>
      </c>
      <c r="E60" s="33" t="str">
        <f>IF(入力!C39="","",入力!C39)</f>
        <v>マツモト</v>
      </c>
      <c r="F60" s="33" t="str">
        <f>IF(入力!E39="","",入力!E39)</f>
        <v>セイナ</v>
      </c>
      <c r="G60" s="33">
        <f>IF(入力!M39="","",入力!M39)</f>
        <v>519327087</v>
      </c>
      <c r="H60" s="33" t="str">
        <f>IF(入力!I39="","",入力!I39)</f>
        <v>館山市立館山小学校</v>
      </c>
      <c r="I60" s="33" t="str">
        <f>IF(入力!G39="","",入力!G39)</f>
        <v>５年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平栁</v>
      </c>
      <c r="D61" s="33" t="str">
        <f>IF(入力!E42="","",入力!E42)</f>
        <v>結惟</v>
      </c>
      <c r="E61" s="33" t="str">
        <f>IF(入力!C41="","",入力!C41)</f>
        <v>ヒラヤナギ</v>
      </c>
      <c r="F61" s="33" t="str">
        <f>IF(入力!E41="","",入力!E41)</f>
        <v>ユイ</v>
      </c>
      <c r="G61" s="33">
        <f>IF(入力!M41="","",入力!M41)</f>
        <v>519327070</v>
      </c>
      <c r="H61" s="33" t="str">
        <f>IF(入力!I41="","",入力!I41)</f>
        <v>南房総市立三芳小学校</v>
      </c>
      <c r="I61" s="33" t="str">
        <f>IF(入力!G41="","",入力!G41)</f>
        <v>５年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2021-05-09T12:50:14Z</dcterms:modified>
</cp:coreProperties>
</file>