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遠藤\Downloads\"/>
    </mc:Choice>
  </mc:AlternateContent>
  <xr:revisionPtr revIDLastSave="0" documentId="13_ncr:1_{D018BE72-EACB-4894-B079-2C634F4CC25D}" xr6:coauthVersionLast="32" xr6:coauthVersionMax="32" xr10:uidLastSave="{00000000-0000-0000-0000-000000000000}"/>
  <workbookProtection lockStructure="1"/>
  <bookViews>
    <workbookView xWindow="0" yWindow="0" windowWidth="17256" windowHeight="72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<sst xmlns="http://schemas.openxmlformats.org/spreadsheetml/2006/main" count="416" uniqueCount="271">
  <si>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</si>
  <si>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</si>
  <si>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</si>
  <si>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</si>
  <si>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</si>
  <si>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</si>
  <si>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</si>
  <si>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</si>
  <si>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</si>
  <si>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</si>
  <si>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</si>
  <si>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</si>
  <si>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</si>
  <si>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</si>
  <si>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</si>
  <si>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</si>
  <si>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</si>
  <si>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</si>
  <si>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</si>
  <si>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</si>
  <si>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</si>
  <si>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</si>
  <si>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</si>
  <si>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</si>
  <si>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</si>
  <si>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</si>
  <si>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</si>
  <si>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</si>
  <si>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</si>
  <si>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</si>
  <si>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</si>
  <si>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</si>
  <si>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</si>
  <si>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</si>
  <si>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</si>
  <si>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</si>
  <si>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</si>
  <si>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</si>
  <si>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</si>
  <si>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</si>
  <si>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</si>
  <si>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</si>
  <si>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</si>
  <si>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</si>
  <si>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</si>
  <si>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</si>
  <si>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</si>
  <si>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</si>
  <si>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</si>
  <si>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</si>
  <si>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</si>
  <si>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</si>
  <si>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</si>
  <si>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</si>
  <si>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</si>
  <si>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</si>
  <si>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</si>
  <si>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</si>
  <si>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</si>
  <si>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</si>
  <si>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</si>
  <si>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</si>
  <si>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</si>
  <si>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</si>
  <si>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</si>
  <si>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</si>
  <si>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</si>
  <si>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</si>
  <si>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</si>
  <si>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</si>
  <si>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</si>
  <si>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</si>
  <si>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</si>
  <si>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</si>
  <si>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</si>
  <si>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</si>
  <si>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</si>
  <si>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</si>
  <si>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</si>
  <si>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</si>
  <si>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</si>
  <si>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</si>
  <si>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</si>
  <si>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</si>
  <si>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</si>
  <si>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</si>
  <si>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</si>
  <si>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</si>
  <si>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</si>
  <si>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</si>
  <si>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</si>
  <si>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</si>
  <si>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</si>
  <si>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</si>
  <si>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</si>
  <si>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</si>
  <si>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</si>
  <si>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</si>
  <si>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</si>
  <si>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</si>
  <si>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</si>
  <si>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</si>
  <si>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</si>
  <si>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</si>
  <si>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</si>
  <si>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</si>
  <si>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</si>
  <si>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</si>
  <si>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</si>
  <si>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</si>
  <si>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</si>
  <si>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</si>
  <si>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</si>
  <si>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</si>
  <si>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</si>
  <si>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</si>
  <si>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</si>
  <si>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</si>
  <si>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</si>
  <si>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</si>
  <si>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</si>
  <si>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</si>
  <si>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</si>
  <si>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</si>
  <si>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</si>
  <si>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</si>
  <si>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</si>
  <si>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</si>
  <si>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</si>
  <si>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</si>
  <si>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</si>
  <si>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</si>
  <si>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</si>
  <si>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</si>
  <si>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</si>
  <si>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</si>
  <si>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</si>
  <si>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</si>
  <si>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</si>
  <si>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</si>
  <si>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</si>
  <si>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</si>
  <si>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</si>
  <si>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</si>
  <si>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</si>
  <si>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</si>
  <si>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</si>
  <si>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</si>
  <si>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</si>
  <si>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</si>
  <si>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</si>
  <si>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</si>
  <si>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</si>
  <si>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</si>
  <si>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</si>
  <si>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</si>
  <si>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</si>
  <si>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</si>
  <si>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</si>
  <si>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</si>
  <si>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</si>
  <si>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</si>
  <si>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</si>
  <si>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</si>
  <si>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</si>
  <si>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</si>
  <si>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</si>
  <si>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</si>
  <si>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</si>
  <si>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</si>
  <si>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</si>
  <si>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</si>
  <si>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</si>
  <si>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</si>
  <si>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</si>
  <si>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</si>
  <si>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</si>
  <si>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</si>
  <si>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</si>
  <si>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</si>
  <si>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</si>
  <si>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</si>
  <si>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</si>
  <si>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</si>
  <si>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</si>
  <si>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</si>
  <si>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</si>
  <si>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</si>
  <si>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</si>
  <si>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</si>
  <si>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</si>
  <si>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</si>
  <si>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</si>
  <si>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</si>
  <si>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</si>
  <si>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</si>
  <si>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</si>
  <si>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</si>
  <si>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</si>
  <si>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</si>
  <si>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ウィンミルズ</t>
    <phoneticPr fontId="2"/>
  </si>
  <si>
    <t>南房総市</t>
    <rPh sb="0" eb="4">
      <t>ミナミボウソウシ</t>
    </rPh>
    <phoneticPr fontId="2"/>
  </si>
  <si>
    <t>ＪＲ内房</t>
    <rPh sb="2" eb="4">
      <t>ウチボウ</t>
    </rPh>
    <phoneticPr fontId="2"/>
  </si>
  <si>
    <t>南三原</t>
    <rPh sb="0" eb="1">
      <t>ミナミ</t>
    </rPh>
    <rPh sb="1" eb="3">
      <t>ミハラ</t>
    </rPh>
    <phoneticPr fontId="2"/>
  </si>
  <si>
    <t>エンドウ</t>
    <phoneticPr fontId="2"/>
  </si>
  <si>
    <t>ヨシユキ</t>
    <phoneticPr fontId="2"/>
  </si>
  <si>
    <t>遠藤</t>
    <rPh sb="0" eb="2">
      <t>エンドウ</t>
    </rPh>
    <phoneticPr fontId="2"/>
  </si>
  <si>
    <t>美幸</t>
    <rPh sb="0" eb="2">
      <t>ミユキ</t>
    </rPh>
    <phoneticPr fontId="2"/>
  </si>
  <si>
    <t>299</t>
    <phoneticPr fontId="2"/>
  </si>
  <si>
    <t>2521</t>
    <phoneticPr fontId="2"/>
  </si>
  <si>
    <t>0470</t>
    <phoneticPr fontId="2"/>
  </si>
  <si>
    <t>46</t>
    <phoneticPr fontId="2"/>
  </si>
  <si>
    <t>3416</t>
    <phoneticPr fontId="2"/>
  </si>
  <si>
    <t>千葉県南房総市白子2145</t>
    <rPh sb="0" eb="3">
      <t>チバケン</t>
    </rPh>
    <rPh sb="3" eb="7">
      <t>ミナミボウソウシ</t>
    </rPh>
    <rPh sb="7" eb="9">
      <t>シラコ</t>
    </rPh>
    <phoneticPr fontId="2"/>
  </si>
  <si>
    <t>鈴木</t>
    <rPh sb="0" eb="2">
      <t>スズキ</t>
    </rPh>
    <phoneticPr fontId="2"/>
  </si>
  <si>
    <t>舞</t>
    <rPh sb="0" eb="1">
      <t>マイ</t>
    </rPh>
    <phoneticPr fontId="2"/>
  </si>
  <si>
    <t>佐久間</t>
    <rPh sb="0" eb="3">
      <t>サクマ</t>
    </rPh>
    <phoneticPr fontId="2"/>
  </si>
  <si>
    <t>理恵子</t>
    <rPh sb="0" eb="3">
      <t>リエコ</t>
    </rPh>
    <phoneticPr fontId="2"/>
  </si>
  <si>
    <t>マイ</t>
    <phoneticPr fontId="2"/>
  </si>
  <si>
    <t>リエコ</t>
    <phoneticPr fontId="2"/>
  </si>
  <si>
    <t>サクマ</t>
    <phoneticPr fontId="2"/>
  </si>
  <si>
    <t>オザワ</t>
    <phoneticPr fontId="2"/>
  </si>
  <si>
    <t>ホホ</t>
    <phoneticPr fontId="2"/>
  </si>
  <si>
    <t>歩帆</t>
    <rPh sb="0" eb="1">
      <t>フ</t>
    </rPh>
    <rPh sb="1" eb="2">
      <t>ホ</t>
    </rPh>
    <phoneticPr fontId="2"/>
  </si>
  <si>
    <t>小澤</t>
    <rPh sb="0" eb="2">
      <t>オザワ</t>
    </rPh>
    <phoneticPr fontId="2"/>
  </si>
  <si>
    <t>サナダ</t>
    <phoneticPr fontId="2"/>
  </si>
  <si>
    <t>メイ</t>
    <phoneticPr fontId="2"/>
  </si>
  <si>
    <t>芽衣</t>
    <rPh sb="0" eb="2">
      <t>メイ</t>
    </rPh>
    <phoneticPr fontId="2"/>
  </si>
  <si>
    <t>眞田</t>
    <rPh sb="0" eb="2">
      <t>サナダ</t>
    </rPh>
    <phoneticPr fontId="2"/>
  </si>
  <si>
    <t>スズキ</t>
    <phoneticPr fontId="2"/>
  </si>
  <si>
    <t>イトウ</t>
    <phoneticPr fontId="2"/>
  </si>
  <si>
    <t>サラ</t>
    <phoneticPr fontId="2"/>
  </si>
  <si>
    <t>伊藤</t>
    <rPh sb="0" eb="2">
      <t>イトウ</t>
    </rPh>
    <phoneticPr fontId="2"/>
  </si>
  <si>
    <t>沙空</t>
    <rPh sb="0" eb="1">
      <t>サ</t>
    </rPh>
    <rPh sb="1" eb="2">
      <t>ソラ</t>
    </rPh>
    <phoneticPr fontId="2"/>
  </si>
  <si>
    <t>ツムジ</t>
    <phoneticPr fontId="2"/>
  </si>
  <si>
    <t>ミオ</t>
    <phoneticPr fontId="2"/>
  </si>
  <si>
    <t>街風</t>
    <rPh sb="0" eb="2">
      <t>マチカゼ</t>
    </rPh>
    <phoneticPr fontId="2"/>
  </si>
  <si>
    <t>美音</t>
    <rPh sb="0" eb="2">
      <t>ミオン</t>
    </rPh>
    <phoneticPr fontId="2"/>
  </si>
  <si>
    <t>イシドウ</t>
    <phoneticPr fontId="2"/>
  </si>
  <si>
    <t>ユナ</t>
    <phoneticPr fontId="2"/>
  </si>
  <si>
    <t>石堂</t>
    <rPh sb="0" eb="2">
      <t>イシドウ</t>
    </rPh>
    <phoneticPr fontId="2"/>
  </si>
  <si>
    <t>結愛</t>
    <rPh sb="0" eb="2">
      <t>ユイアイ</t>
    </rPh>
    <phoneticPr fontId="2"/>
  </si>
  <si>
    <t>イシイ</t>
    <phoneticPr fontId="2"/>
  </si>
  <si>
    <t>ハナ</t>
    <phoneticPr fontId="2"/>
  </si>
  <si>
    <t>石井</t>
    <rPh sb="0" eb="2">
      <t>イシイ</t>
    </rPh>
    <phoneticPr fontId="2"/>
  </si>
  <si>
    <t>花</t>
    <rPh sb="0" eb="1">
      <t>ハナ</t>
    </rPh>
    <phoneticPr fontId="2"/>
  </si>
  <si>
    <t>コモオカ</t>
    <phoneticPr fontId="2"/>
  </si>
  <si>
    <t>結菜</t>
    <rPh sb="0" eb="2">
      <t>ユイナ</t>
    </rPh>
    <phoneticPr fontId="2"/>
  </si>
  <si>
    <t>薦岡</t>
    <rPh sb="0" eb="2">
      <t>コモオカ</t>
    </rPh>
    <phoneticPr fontId="2"/>
  </si>
  <si>
    <t>ヒマワリ</t>
    <phoneticPr fontId="2"/>
  </si>
  <si>
    <t>ひまわり</t>
    <phoneticPr fontId="2"/>
  </si>
  <si>
    <t>南房総市立南三原小学校</t>
    <rPh sb="0" eb="11">
      <t>ミナミボウソウシリツミナミミハラショウガッコウ</t>
    </rPh>
    <phoneticPr fontId="2"/>
  </si>
  <si>
    <t>南房総市立南小学校</t>
    <rPh sb="0" eb="9">
      <t>ミナミボウソウシリツミナミショウガッコウ</t>
    </rPh>
    <phoneticPr fontId="2"/>
  </si>
  <si>
    <t>ミコガミ</t>
    <phoneticPr fontId="2"/>
  </si>
  <si>
    <t>マサヒト</t>
    <phoneticPr fontId="2"/>
  </si>
  <si>
    <t>正人</t>
    <rPh sb="0" eb="2">
      <t>マサヒト</t>
    </rPh>
    <phoneticPr fontId="2"/>
  </si>
  <si>
    <t>御子神</t>
    <rPh sb="0" eb="3">
      <t>ミコガミ</t>
    </rPh>
    <phoneticPr fontId="2"/>
  </si>
  <si>
    <t>タカギ</t>
    <phoneticPr fontId="2"/>
  </si>
  <si>
    <t>高木</t>
    <rPh sb="0" eb="2">
      <t>タカギ</t>
    </rPh>
    <phoneticPr fontId="2"/>
  </si>
  <si>
    <t>ヒデユキ</t>
    <phoneticPr fontId="2"/>
  </si>
  <si>
    <t>英幸</t>
    <rPh sb="0" eb="2">
      <t>ヒデユキ</t>
    </rPh>
    <phoneticPr fontId="2"/>
  </si>
  <si>
    <t>千葉県南房総市岩糸485</t>
    <rPh sb="0" eb="7">
      <t>チバケンミナミボウソウシ</t>
    </rPh>
    <rPh sb="7" eb="9">
      <t>イワイト</t>
    </rPh>
    <phoneticPr fontId="2"/>
  </si>
  <si>
    <t>千葉県南房総市和田町海発1508</t>
    <rPh sb="0" eb="7">
      <t>チバケンミナミボウソウシ</t>
    </rPh>
    <rPh sb="7" eb="12">
      <t>ワダチョウカイハツ</t>
    </rPh>
    <phoneticPr fontId="2"/>
  </si>
  <si>
    <t>299</t>
    <phoneticPr fontId="2"/>
  </si>
  <si>
    <t>2512</t>
    <phoneticPr fontId="2"/>
  </si>
  <si>
    <t>0470</t>
    <phoneticPr fontId="2"/>
  </si>
  <si>
    <t>46</t>
    <phoneticPr fontId="2"/>
  </si>
  <si>
    <t>2147</t>
    <phoneticPr fontId="2"/>
  </si>
  <si>
    <t>47</t>
    <phoneticPr fontId="2"/>
  </si>
  <si>
    <t>3847</t>
    <phoneticPr fontId="2"/>
  </si>
  <si>
    <t>2712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</si>
</sst>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ゴシック"/>
      <family val="2"/>
      <charset val="128"/>
    </font>
    <font>
      <sz val="8"/>
      <color indexed="8"/>
      <name val="ＭＳ ゴシック"/>
      <family val="2"/>
      <charset val="128"/>
    </font>
    <font>
      <sz val="11"/>
      <color indexed="8"/>
      <name val="ＭＳ ゴシック"/>
      <family val="2"/>
      <charset val="128"/>
    </font>
    <font>
      <sz val="8"/>
      <color indexed="8"/>
      <name val="ＭＳ ゴシック"/>
      <family val="1"/>
      <charset val="128"/>
    </font>
    <font>
      <sz val="10"/>
      <color indexed="8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45720</xdr:colOff>
      <xdr:row>24</xdr:row>
      <xdr:rowOff>60960</xdr:rowOff>
    </xdr:from>
    <xdr:to>
      <xdr:col>1</xdr:col>
      <xdr:colOff>381000</xdr:colOff>
      <xdr:row>25</xdr:row>
      <xdr:rowOff>167640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761A4DC-4E2E-4B37-A8B7-32870583EA3A}"/>
            </a:ext>
          </a:extLst>
        </xdr:cNvPr>
        <xdr:cNvSpPr/>
      </xdr:nvSpPr>
      <xdr:spPr>
        <a:xfrm>
          <a:off x="464820" y="5242560"/>
          <a:ext cx="335280" cy="3048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Y27" sqref="Y2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" customHeight="1">
      <c r="A2" s="139" t="s">
        <v>189</v>
      </c>
      <c r="B2" s="140"/>
      <c r="C2" s="141" t="s">
        <v>200</v>
      </c>
      <c r="D2" s="142"/>
      <c r="E2" s="142"/>
      <c r="F2" s="142"/>
      <c r="G2" s="142"/>
      <c r="H2" s="142"/>
      <c r="I2" s="143"/>
      <c r="J2" s="116" t="s">
        <v>187</v>
      </c>
      <c r="K2" s="250"/>
      <c r="L2" s="250"/>
      <c r="M2" s="250"/>
      <c r="N2" s="250"/>
      <c r="O2" s="251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47" t="s">
        <v>159</v>
      </c>
      <c r="K3" s="248"/>
      <c r="L3" s="248"/>
      <c r="M3" s="248"/>
      <c r="N3" s="248"/>
      <c r="O3" s="249"/>
      <c r="P3" s="118" t="s">
        <v>201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431026934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23003</v>
      </c>
      <c r="K5" s="228"/>
      <c r="L5" s="228"/>
      <c r="M5" s="228"/>
      <c r="N5" s="228"/>
      <c r="O5" s="228"/>
      <c r="P5" s="197" t="s">
        <v>202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203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8"/>
      <c r="B7" s="166"/>
      <c r="C7" s="174" t="s">
        <v>204</v>
      </c>
      <c r="D7" s="134"/>
      <c r="E7" s="175" t="s">
        <v>205</v>
      </c>
      <c r="F7" s="135"/>
      <c r="G7" s="230">
        <v>505946400</v>
      </c>
      <c r="H7" s="230"/>
      <c r="I7" s="230"/>
      <c r="J7" s="230">
        <v>282186</v>
      </c>
      <c r="K7" s="230"/>
      <c r="L7" s="230"/>
      <c r="M7" s="230"/>
      <c r="N7" s="230"/>
      <c r="O7" s="230"/>
      <c r="P7" s="204" t="s">
        <v>72</v>
      </c>
      <c r="Q7" s="205"/>
      <c r="R7" s="168" t="s">
        <v>208</v>
      </c>
      <c r="S7" s="169"/>
      <c r="T7" s="169"/>
      <c r="U7" s="169"/>
      <c r="V7" s="50" t="s">
        <v>73</v>
      </c>
      <c r="W7" s="157" t="s">
        <v>209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210</v>
      </c>
      <c r="AM7" s="84"/>
      <c r="AN7" s="84"/>
      <c r="AO7" s="84"/>
      <c r="AP7" s="84"/>
      <c r="AQ7" s="84"/>
      <c r="AR7" s="84"/>
      <c r="AS7" s="59" t="s">
        <v>75</v>
      </c>
      <c r="AT7" s="77">
        <v>55</v>
      </c>
    </row>
    <row r="8" spans="1:51" ht="18" customHeight="1">
      <c r="A8" s="98"/>
      <c r="B8" s="166"/>
      <c r="C8" s="176" t="s">
        <v>206</v>
      </c>
      <c r="D8" s="137"/>
      <c r="E8" s="177" t="s">
        <v>207</v>
      </c>
      <c r="F8" s="138"/>
      <c r="G8" s="230"/>
      <c r="H8" s="230"/>
      <c r="I8" s="230"/>
      <c r="J8" s="230"/>
      <c r="K8" s="230"/>
      <c r="L8" s="230"/>
      <c r="M8" s="230"/>
      <c r="N8" s="230"/>
      <c r="O8" s="230"/>
      <c r="P8" s="160" t="s">
        <v>213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211</v>
      </c>
      <c r="AL8" s="86"/>
      <c r="AM8" s="86"/>
      <c r="AN8" s="86"/>
      <c r="AO8" s="60" t="s">
        <v>76</v>
      </c>
      <c r="AP8" s="87" t="s">
        <v>212</v>
      </c>
      <c r="AQ8" s="86"/>
      <c r="AR8" s="86"/>
      <c r="AS8" s="88"/>
      <c r="AT8" s="77"/>
    </row>
    <row r="9" spans="1:51" ht="14.4" customHeight="1">
      <c r="A9" s="98" t="s">
        <v>150</v>
      </c>
      <c r="B9" s="166"/>
      <c r="C9" s="174" t="s">
        <v>253</v>
      </c>
      <c r="D9" s="134"/>
      <c r="E9" s="175" t="s">
        <v>254</v>
      </c>
      <c r="F9" s="135"/>
      <c r="G9" s="230">
        <v>505946268</v>
      </c>
      <c r="H9" s="230"/>
      <c r="I9" s="230"/>
      <c r="J9" s="230">
        <v>15987</v>
      </c>
      <c r="K9" s="230"/>
      <c r="L9" s="230"/>
      <c r="M9" s="230"/>
      <c r="N9" s="230"/>
      <c r="O9" s="230"/>
      <c r="P9" s="204" t="s">
        <v>72</v>
      </c>
      <c r="Q9" s="205"/>
      <c r="R9" s="168" t="s">
        <v>263</v>
      </c>
      <c r="S9" s="169"/>
      <c r="T9" s="169"/>
      <c r="U9" s="169"/>
      <c r="V9" s="50" t="s">
        <v>73</v>
      </c>
      <c r="W9" s="157" t="s">
        <v>264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265</v>
      </c>
      <c r="AM9" s="84"/>
      <c r="AN9" s="84"/>
      <c r="AO9" s="84"/>
      <c r="AP9" s="84"/>
      <c r="AQ9" s="84"/>
      <c r="AR9" s="84"/>
      <c r="AS9" s="59" t="s">
        <v>194</v>
      </c>
      <c r="AT9" s="78">
        <v>55</v>
      </c>
    </row>
    <row r="10" spans="1:51" ht="18" customHeight="1">
      <c r="A10" s="98"/>
      <c r="B10" s="166"/>
      <c r="C10" s="176" t="s">
        <v>256</v>
      </c>
      <c r="D10" s="137"/>
      <c r="E10" s="177" t="s">
        <v>255</v>
      </c>
      <c r="F10" s="138"/>
      <c r="G10" s="230"/>
      <c r="H10" s="230"/>
      <c r="I10" s="230"/>
      <c r="J10" s="230"/>
      <c r="K10" s="230"/>
      <c r="L10" s="230"/>
      <c r="M10" s="230"/>
      <c r="N10" s="230"/>
      <c r="O10" s="230"/>
      <c r="P10" s="160" t="s">
        <v>261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266</v>
      </c>
      <c r="AL10" s="86"/>
      <c r="AM10" s="86"/>
      <c r="AN10" s="86"/>
      <c r="AO10" s="60" t="s">
        <v>195</v>
      </c>
      <c r="AP10" s="87" t="s">
        <v>267</v>
      </c>
      <c r="AQ10" s="86"/>
      <c r="AR10" s="86"/>
      <c r="AS10" s="88"/>
      <c r="AT10" s="78"/>
    </row>
    <row r="11" spans="1:51" ht="14.4" customHeight="1">
      <c r="A11" s="98" t="s">
        <v>151</v>
      </c>
      <c r="B11" s="166"/>
      <c r="C11" s="174" t="s">
        <v>257</v>
      </c>
      <c r="D11" s="134"/>
      <c r="E11" s="175" t="s">
        <v>259</v>
      </c>
      <c r="F11" s="135"/>
      <c r="G11" s="230">
        <v>505946865</v>
      </c>
      <c r="H11" s="230"/>
      <c r="I11" s="230"/>
      <c r="J11" s="230">
        <v>282189</v>
      </c>
      <c r="K11" s="230"/>
      <c r="L11" s="230"/>
      <c r="M11" s="230"/>
      <c r="N11" s="230"/>
      <c r="O11" s="230"/>
      <c r="P11" s="204" t="s">
        <v>72</v>
      </c>
      <c r="Q11" s="205"/>
      <c r="R11" s="168" t="s">
        <v>263</v>
      </c>
      <c r="S11" s="169"/>
      <c r="T11" s="169"/>
      <c r="U11" s="169"/>
      <c r="V11" s="50" t="s">
        <v>73</v>
      </c>
      <c r="W11" s="157" t="s">
        <v>270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265</v>
      </c>
      <c r="AM11" s="84"/>
      <c r="AN11" s="84"/>
      <c r="AO11" s="84"/>
      <c r="AP11" s="84"/>
      <c r="AQ11" s="84"/>
      <c r="AR11" s="84"/>
      <c r="AS11" s="59" t="s">
        <v>194</v>
      </c>
      <c r="AT11" s="78">
        <v>53</v>
      </c>
    </row>
    <row r="12" spans="1:51" ht="18" customHeight="1">
      <c r="A12" s="98"/>
      <c r="B12" s="166"/>
      <c r="C12" s="176" t="s">
        <v>258</v>
      </c>
      <c r="D12" s="137"/>
      <c r="E12" s="177" t="s">
        <v>260</v>
      </c>
      <c r="F12" s="138"/>
      <c r="G12" s="230"/>
      <c r="H12" s="230"/>
      <c r="I12" s="230"/>
      <c r="J12" s="230"/>
      <c r="K12" s="230"/>
      <c r="L12" s="230"/>
      <c r="M12" s="230"/>
      <c r="N12" s="230"/>
      <c r="O12" s="230"/>
      <c r="P12" s="160" t="s">
        <v>262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268</v>
      </c>
      <c r="AL12" s="86"/>
      <c r="AM12" s="86"/>
      <c r="AN12" s="86"/>
      <c r="AO12" s="60" t="s">
        <v>195</v>
      </c>
      <c r="AP12" s="87" t="s">
        <v>269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33"/>
      <c r="D13" s="134"/>
      <c r="E13" s="134"/>
      <c r="F13" s="135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8"/>
      <c r="B14" s="166"/>
      <c r="C14" s="136"/>
      <c r="D14" s="137"/>
      <c r="E14" s="137"/>
      <c r="F14" s="138"/>
      <c r="G14" s="233"/>
      <c r="H14" s="233"/>
      <c r="I14" s="233"/>
      <c r="J14" s="233"/>
      <c r="K14" s="233"/>
      <c r="L14" s="233"/>
      <c r="M14" s="233"/>
      <c r="N14" s="233"/>
      <c r="O14" s="2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34" t="s">
        <v>166</v>
      </c>
      <c r="B15" s="166"/>
      <c r="C15" s="174" t="s">
        <v>204</v>
      </c>
      <c r="D15" s="134"/>
      <c r="E15" s="175" t="s">
        <v>205</v>
      </c>
      <c r="F15" s="135"/>
      <c r="G15" s="233"/>
      <c r="H15" s="233"/>
      <c r="I15" s="233"/>
      <c r="J15" s="233"/>
      <c r="K15" s="233"/>
      <c r="L15" s="233"/>
      <c r="M15" s="233"/>
      <c r="N15" s="233"/>
      <c r="O15" s="233"/>
      <c r="P15" s="204" t="s">
        <v>72</v>
      </c>
      <c r="Q15" s="205"/>
      <c r="R15" s="168" t="s">
        <v>208</v>
      </c>
      <c r="S15" s="169"/>
      <c r="T15" s="169"/>
      <c r="U15" s="169"/>
      <c r="V15" s="49" t="s">
        <v>73</v>
      </c>
      <c r="W15" s="157" t="s">
        <v>209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210</v>
      </c>
      <c r="AM15" s="84"/>
      <c r="AN15" s="84"/>
      <c r="AO15" s="84"/>
      <c r="AP15" s="84"/>
      <c r="AQ15" s="84"/>
      <c r="AR15" s="84"/>
      <c r="AS15" s="59" t="s">
        <v>194</v>
      </c>
      <c r="AT15" s="78">
        <v>55</v>
      </c>
    </row>
    <row r="16" spans="1:51" ht="18" customHeight="1">
      <c r="A16" s="98"/>
      <c r="B16" s="166"/>
      <c r="C16" s="176" t="s">
        <v>206</v>
      </c>
      <c r="D16" s="137"/>
      <c r="E16" s="177" t="s">
        <v>207</v>
      </c>
      <c r="F16" s="138"/>
      <c r="G16" s="233"/>
      <c r="H16" s="233"/>
      <c r="I16" s="233"/>
      <c r="J16" s="233"/>
      <c r="K16" s="233"/>
      <c r="L16" s="233"/>
      <c r="M16" s="233"/>
      <c r="N16" s="233"/>
      <c r="O16" s="233"/>
      <c r="P16" s="160" t="s">
        <v>213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211</v>
      </c>
      <c r="AL16" s="86"/>
      <c r="AM16" s="86"/>
      <c r="AN16" s="86"/>
      <c r="AO16" s="60" t="s">
        <v>195</v>
      </c>
      <c r="AP16" s="87" t="s">
        <v>212</v>
      </c>
      <c r="AQ16" s="86"/>
      <c r="AR16" s="86"/>
      <c r="AS16" s="88"/>
      <c r="AT16" s="78"/>
    </row>
    <row r="17" spans="1:46">
      <c r="A17" s="98" t="s">
        <v>6</v>
      </c>
      <c r="B17" s="166"/>
      <c r="C17" s="222" t="str">
        <f>IF(P16="","",P16)</f>
        <v>千葉県南房総市白子2145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6"/>
      <c r="C19" s="222" t="str">
        <f>IF(AL15="","",AL15&amp;"-"&amp;AK16&amp;"-"&amp;AP16)</f>
        <v>0470-46-3416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6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6"/>
      <c r="C21" s="243">
        <v>90</v>
      </c>
      <c r="D21" s="235"/>
      <c r="E21" s="235">
        <v>8778</v>
      </c>
      <c r="F21" s="235"/>
      <c r="G21" s="235">
        <v>5869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4" t="s">
        <v>154</v>
      </c>
      <c r="C23" s="223" t="s">
        <v>173</v>
      </c>
      <c r="D23" s="224"/>
      <c r="E23" s="225" t="s">
        <v>174</v>
      </c>
      <c r="F23" s="226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66"/>
      <c r="C24" s="212" t="s">
        <v>171</v>
      </c>
      <c r="D24" s="213"/>
      <c r="E24" s="214" t="s">
        <v>172</v>
      </c>
      <c r="F24" s="215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31">
        <v>1</v>
      </c>
      <c r="C25" s="174" t="s">
        <v>229</v>
      </c>
      <c r="D25" s="134"/>
      <c r="E25" s="175" t="s">
        <v>218</v>
      </c>
      <c r="F25" s="135"/>
      <c r="G25" s="227">
        <v>6</v>
      </c>
      <c r="H25" s="122"/>
      <c r="I25" s="227" t="s">
        <v>251</v>
      </c>
      <c r="J25" s="125"/>
      <c r="K25" s="125"/>
      <c r="L25" s="122"/>
      <c r="M25" s="121">
        <v>513089965</v>
      </c>
      <c r="N25" s="125"/>
      <c r="O25" s="122"/>
      <c r="P25" s="121">
        <v>137</v>
      </c>
      <c r="Q25" s="125"/>
      <c r="R25" s="125"/>
      <c r="S25" s="125"/>
      <c r="T25" s="127"/>
      <c r="U25" s="1"/>
      <c r="V25" s="1"/>
      <c r="W25" s="1"/>
      <c r="X25" s="1"/>
      <c r="Y25" s="237">
        <v>13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214</v>
      </c>
      <c r="D26" s="137"/>
      <c r="E26" s="177" t="s">
        <v>215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4" t="s">
        <v>220</v>
      </c>
      <c r="D27" s="134"/>
      <c r="E27" s="175" t="s">
        <v>219</v>
      </c>
      <c r="F27" s="135"/>
      <c r="G27" s="227">
        <v>6</v>
      </c>
      <c r="H27" s="122"/>
      <c r="I27" s="227" t="s">
        <v>251</v>
      </c>
      <c r="J27" s="125"/>
      <c r="K27" s="125"/>
      <c r="L27" s="122"/>
      <c r="M27" s="121">
        <v>514396780</v>
      </c>
      <c r="N27" s="125"/>
      <c r="O27" s="122"/>
      <c r="P27" s="121">
        <v>152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216</v>
      </c>
      <c r="D28" s="137"/>
      <c r="E28" s="177" t="s">
        <v>217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4" t="s">
        <v>221</v>
      </c>
      <c r="D29" s="134"/>
      <c r="E29" s="175" t="s">
        <v>222</v>
      </c>
      <c r="F29" s="135"/>
      <c r="G29" s="227">
        <v>6</v>
      </c>
      <c r="H29" s="122"/>
      <c r="I29" s="227" t="s">
        <v>252</v>
      </c>
      <c r="J29" s="125"/>
      <c r="K29" s="125"/>
      <c r="L29" s="122"/>
      <c r="M29" s="121">
        <v>514696637</v>
      </c>
      <c r="N29" s="125"/>
      <c r="O29" s="122"/>
      <c r="P29" s="121">
        <v>145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224</v>
      </c>
      <c r="D30" s="137"/>
      <c r="E30" s="177" t="s">
        <v>223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4" t="s">
        <v>225</v>
      </c>
      <c r="D31" s="134"/>
      <c r="E31" s="175" t="s">
        <v>226</v>
      </c>
      <c r="F31" s="135"/>
      <c r="G31" s="227">
        <v>6</v>
      </c>
      <c r="H31" s="122"/>
      <c r="I31" s="227" t="s">
        <v>251</v>
      </c>
      <c r="J31" s="125"/>
      <c r="K31" s="125"/>
      <c r="L31" s="122"/>
      <c r="M31" s="121">
        <v>515488908</v>
      </c>
      <c r="N31" s="125"/>
      <c r="O31" s="122"/>
      <c r="P31" s="121">
        <v>168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228</v>
      </c>
      <c r="D32" s="137"/>
      <c r="E32" s="177" t="s">
        <v>227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4" t="s">
        <v>230</v>
      </c>
      <c r="D33" s="134"/>
      <c r="E33" s="175" t="s">
        <v>231</v>
      </c>
      <c r="F33" s="135"/>
      <c r="G33" s="227">
        <v>5</v>
      </c>
      <c r="H33" s="122"/>
      <c r="I33" s="227" t="s">
        <v>252</v>
      </c>
      <c r="J33" s="125"/>
      <c r="K33" s="125"/>
      <c r="L33" s="122"/>
      <c r="M33" s="121">
        <v>513421505</v>
      </c>
      <c r="N33" s="125"/>
      <c r="O33" s="122"/>
      <c r="P33" s="121">
        <v>144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232</v>
      </c>
      <c r="D34" s="137"/>
      <c r="E34" s="177" t="s">
        <v>233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4" t="s">
        <v>234</v>
      </c>
      <c r="D35" s="134"/>
      <c r="E35" s="175" t="s">
        <v>235</v>
      </c>
      <c r="F35" s="135"/>
      <c r="G35" s="227">
        <v>5</v>
      </c>
      <c r="H35" s="122"/>
      <c r="I35" s="227" t="s">
        <v>252</v>
      </c>
      <c r="J35" s="125"/>
      <c r="K35" s="125"/>
      <c r="L35" s="122"/>
      <c r="M35" s="121">
        <v>518013479</v>
      </c>
      <c r="N35" s="125"/>
      <c r="O35" s="122"/>
      <c r="P35" s="121">
        <v>137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236</v>
      </c>
      <c r="D36" s="137"/>
      <c r="E36" s="177" t="s">
        <v>237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74" t="s">
        <v>238</v>
      </c>
      <c r="D37" s="134"/>
      <c r="E37" s="175" t="s">
        <v>239</v>
      </c>
      <c r="F37" s="135"/>
      <c r="G37" s="227">
        <v>5</v>
      </c>
      <c r="H37" s="122"/>
      <c r="I37" s="227" t="s">
        <v>252</v>
      </c>
      <c r="J37" s="125"/>
      <c r="K37" s="125"/>
      <c r="L37" s="122"/>
      <c r="M37" s="121">
        <v>518365738</v>
      </c>
      <c r="N37" s="125"/>
      <c r="O37" s="122"/>
      <c r="P37" s="121">
        <v>135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240</v>
      </c>
      <c r="D38" s="137"/>
      <c r="E38" s="177" t="s">
        <v>241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4" t="s">
        <v>242</v>
      </c>
      <c r="D39" s="134"/>
      <c r="E39" s="175" t="s">
        <v>243</v>
      </c>
      <c r="F39" s="135"/>
      <c r="G39" s="227">
        <v>4</v>
      </c>
      <c r="H39" s="122"/>
      <c r="I39" s="227" t="s">
        <v>251</v>
      </c>
      <c r="J39" s="125"/>
      <c r="K39" s="125"/>
      <c r="L39" s="122"/>
      <c r="M39" s="121">
        <v>514696641</v>
      </c>
      <c r="N39" s="125"/>
      <c r="O39" s="122"/>
      <c r="P39" s="121">
        <v>132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244</v>
      </c>
      <c r="D40" s="137"/>
      <c r="E40" s="177" t="s">
        <v>245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>
        <v>9</v>
      </c>
      <c r="C41" s="174" t="s">
        <v>246</v>
      </c>
      <c r="D41" s="134"/>
      <c r="E41" s="175" t="s">
        <v>239</v>
      </c>
      <c r="F41" s="135"/>
      <c r="G41" s="227">
        <v>4</v>
      </c>
      <c r="H41" s="122"/>
      <c r="I41" s="227" t="s">
        <v>252</v>
      </c>
      <c r="J41" s="125"/>
      <c r="K41" s="125"/>
      <c r="L41" s="122"/>
      <c r="M41" s="121">
        <v>515561946</v>
      </c>
      <c r="N41" s="125"/>
      <c r="O41" s="122"/>
      <c r="P41" s="121">
        <v>135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76" t="s">
        <v>248</v>
      </c>
      <c r="D42" s="137"/>
      <c r="E42" s="177" t="s">
        <v>247</v>
      </c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>
        <v>10</v>
      </c>
      <c r="C43" s="174" t="s">
        <v>230</v>
      </c>
      <c r="D43" s="134"/>
      <c r="E43" s="175" t="s">
        <v>249</v>
      </c>
      <c r="F43" s="135"/>
      <c r="G43" s="227">
        <v>3</v>
      </c>
      <c r="H43" s="122"/>
      <c r="I43" s="227" t="s">
        <v>252</v>
      </c>
      <c r="J43" s="125"/>
      <c r="K43" s="125"/>
      <c r="L43" s="122"/>
      <c r="M43" s="121">
        <v>516666985</v>
      </c>
      <c r="N43" s="125"/>
      <c r="O43" s="122"/>
      <c r="P43" s="121">
        <v>133</v>
      </c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76" t="s">
        <v>232</v>
      </c>
      <c r="D44" s="137"/>
      <c r="E44" s="177" t="s">
        <v>250</v>
      </c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7"/>
      <c r="B48" s="218"/>
      <c r="C48" s="219"/>
      <c r="D48" s="220"/>
      <c r="E48" s="220"/>
      <c r="F48" s="221"/>
      <c r="G48" s="201"/>
      <c r="H48" s="216"/>
      <c r="I48" s="201"/>
      <c r="J48" s="202"/>
      <c r="K48" s="202"/>
      <c r="L48" s="216"/>
      <c r="M48" s="201"/>
      <c r="N48" s="202"/>
      <c r="O48" s="216"/>
      <c r="P48" s="201"/>
      <c r="Q48" s="202"/>
      <c r="R48" s="202"/>
      <c r="S48" s="202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170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9"/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ウィンミルズ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431026934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遠藤　美幸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505946400</v>
      </c>
      <c r="H7" s="275"/>
      <c r="I7" s="275"/>
      <c r="J7" s="275">
        <f>IF(入力!J7="","",入力!J7)</f>
        <v>282186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2</v>
      </c>
      <c r="B9" s="267"/>
      <c r="C9" s="268" t="str">
        <f>IF(入力!C10="","",入力!C10&amp;"　"&amp;入力!E10)</f>
        <v>御子神　正人</v>
      </c>
      <c r="D9" s="269"/>
      <c r="E9" s="269"/>
      <c r="F9" s="269"/>
      <c r="G9" s="275">
        <f>IF(入力!G9="","",入力!G9)</f>
        <v>505946268</v>
      </c>
      <c r="H9" s="275"/>
      <c r="I9" s="275"/>
      <c r="J9" s="275">
        <f>IF(入力!J9="","",入力!J9)</f>
        <v>15987</v>
      </c>
      <c r="K9" s="275"/>
      <c r="L9" s="275"/>
      <c r="M9" s="275" t="str">
        <f>IF(入力!M9="","",入力!M9)</f>
        <v/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3</v>
      </c>
      <c r="B11" s="267"/>
      <c r="C11" s="268" t="str">
        <f>IF(入力!C12="","",入力!C12&amp;"　"&amp;入力!E12)</f>
        <v>高木　英幸</v>
      </c>
      <c r="D11" s="269"/>
      <c r="E11" s="269"/>
      <c r="F11" s="269"/>
      <c r="G11" s="275">
        <f>IF(入力!G11="","",入力!G11)</f>
        <v>505946865</v>
      </c>
      <c r="H11" s="275"/>
      <c r="I11" s="275"/>
      <c r="J11" s="275">
        <f>IF(入力!J11="","",入力!J11)</f>
        <v>282189</v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/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遠藤　美幸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千葉県南房総市白子2145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0470-46-3416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90－8778－5869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鈴木　舞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南房総市立南三原小学校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513089965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佐久間　理恵子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南房総市立南三原小学校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514396780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小澤　歩帆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南房総市立南小学校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514696637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眞田　芽衣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南房総市立南三原小学校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515488908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伊藤　沙空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南房総市立南小学校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513421505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街風　美音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南房総市立南小学校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518013479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石堂　結愛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南房総市立南小学校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518365738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石井　花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南房総市立南三原小学校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514696641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薦岡　結菜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南房総市立南小学校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515561946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伊藤　ひまわり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南房総市立南小学校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516666985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ウィンミルズ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南房総市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ＪＲ内房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ウィンミルズ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431026934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6"/>
      <c r="D18" s="325"/>
      <c r="E18" s="325"/>
      <c r="F18" s="325"/>
      <c r="G18" s="367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0"/>
      <c r="AL18" s="350"/>
      <c r="AM18" s="379"/>
      <c r="AN18" s="401"/>
      <c r="AO18" s="402"/>
      <c r="AP18" s="402"/>
      <c r="AQ18" s="402"/>
      <c r="AR18" s="402"/>
      <c r="AS18" s="402"/>
      <c r="AT18" s="350"/>
      <c r="AU18" s="379"/>
      <c r="AV18" s="357"/>
      <c r="AW18" s="325"/>
      <c r="AX18" s="325"/>
      <c r="AY18" s="367"/>
      <c r="AZ18" s="389" t="str">
        <f>IF(入力!AE5="","",入力!AE5)</f>
        <v>南三原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46" t="s">
        <v>42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 t="s">
        <v>69</v>
      </c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 t="s">
        <v>70</v>
      </c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346"/>
      <c r="BF19" s="371"/>
    </row>
    <row r="20" spans="3:58" ht="15" customHeight="1">
      <c r="C20" s="436" t="s">
        <v>43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435">
        <f>IF(入力!J7="","",入力!J7)</f>
        <v>282186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15987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>
        <f>IF(入力!J11="","",入力!J11)</f>
        <v>282189</v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435" t="str">
        <f>IF(入力!M7="","",入力!M7)</f>
        <v/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エンドウ　ヨシユキ</v>
      </c>
      <c r="I22" s="335"/>
      <c r="J22" s="335"/>
      <c r="K22" s="335"/>
      <c r="L22" s="335"/>
      <c r="M22" s="335"/>
      <c r="N22" s="335"/>
      <c r="O22" s="335"/>
      <c r="P22" s="335"/>
      <c r="Q22" s="352"/>
      <c r="R22" s="334" t="s">
        <v>45</v>
      </c>
      <c r="S22" s="335"/>
      <c r="T22" s="328">
        <f>IF(入力!AT7="","",入力!AT7)</f>
        <v>55</v>
      </c>
      <c r="U22" s="329"/>
      <c r="V22" s="330"/>
      <c r="W22" s="334" t="s">
        <v>46</v>
      </c>
      <c r="X22" s="334"/>
      <c r="Y22" s="334"/>
      <c r="Z22" s="14" t="s">
        <v>72</v>
      </c>
      <c r="AA22" s="15"/>
      <c r="AB22" s="335" t="str">
        <f>IF(入力!R7="","",入力!R7)</f>
        <v>299</v>
      </c>
      <c r="AC22" s="335"/>
      <c r="AD22" s="335"/>
      <c r="AE22" s="335"/>
      <c r="AF22" s="16" t="s">
        <v>73</v>
      </c>
      <c r="AG22" s="335" t="str">
        <f>IF(入力!W7="","",入力!W7)</f>
        <v>2521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52"/>
      <c r="AU22" s="334" t="s">
        <v>47</v>
      </c>
      <c r="AV22" s="335"/>
      <c r="AW22" s="335"/>
      <c r="AX22" s="17" t="s">
        <v>74</v>
      </c>
      <c r="AY22" s="335" t="str">
        <f>IF(入力!AL7="","",入力!AL7)</f>
        <v>0470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6" t="s">
        <v>48</v>
      </c>
      <c r="D23" s="325"/>
      <c r="E23" s="325"/>
      <c r="F23" s="325"/>
      <c r="G23" s="367"/>
      <c r="H23" s="347" t="str">
        <f>IF(入力!C8="","",入力!C8&amp;"　"&amp;入力!E8)</f>
        <v>遠藤　美幸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25"/>
      <c r="S23" s="325"/>
      <c r="T23" s="331"/>
      <c r="U23" s="332"/>
      <c r="V23" s="333"/>
      <c r="W23" s="350"/>
      <c r="X23" s="350"/>
      <c r="Y23" s="350"/>
      <c r="Z23" s="343" t="str">
        <f>IF(入力!P8="","",入力!P8)</f>
        <v>千葉県南房総市白子2145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5"/>
      <c r="AV23" s="325"/>
      <c r="AW23" s="325"/>
      <c r="AX23" s="357" t="str">
        <f>IF(入力!AK8="","",入力!AK8)</f>
        <v>46</v>
      </c>
      <c r="AY23" s="325"/>
      <c r="AZ23" s="325"/>
      <c r="BA23" s="325"/>
      <c r="BB23" s="19" t="s">
        <v>76</v>
      </c>
      <c r="BC23" s="325" t="str">
        <f>IF(入力!AP8="","",入力!AP8)</f>
        <v>3416</v>
      </c>
      <c r="BD23" s="325"/>
      <c r="BE23" s="325"/>
      <c r="BF23" s="356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ミコガミ　マサヒト</v>
      </c>
      <c r="I24" s="335"/>
      <c r="J24" s="335"/>
      <c r="K24" s="335"/>
      <c r="L24" s="335"/>
      <c r="M24" s="335"/>
      <c r="N24" s="335"/>
      <c r="O24" s="335"/>
      <c r="P24" s="335"/>
      <c r="Q24" s="352"/>
      <c r="R24" s="334" t="s">
        <v>45</v>
      </c>
      <c r="S24" s="335"/>
      <c r="T24" s="328">
        <f>IF(入力!AT9="","",入力!AT9)</f>
        <v>55</v>
      </c>
      <c r="U24" s="329"/>
      <c r="V24" s="330"/>
      <c r="W24" s="334" t="s">
        <v>46</v>
      </c>
      <c r="X24" s="334"/>
      <c r="Y24" s="334"/>
      <c r="Z24" s="14" t="s">
        <v>72</v>
      </c>
      <c r="AA24" s="15"/>
      <c r="AB24" s="335" t="str">
        <f>IF(入力!R9="","",入力!R9)</f>
        <v>299</v>
      </c>
      <c r="AC24" s="335"/>
      <c r="AD24" s="335"/>
      <c r="AE24" s="335"/>
      <c r="AF24" s="16" t="s">
        <v>73</v>
      </c>
      <c r="AG24" s="335" t="str">
        <f>IF(入力!W9="","",入力!W9)</f>
        <v>2512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52"/>
      <c r="AU24" s="334" t="s">
        <v>47</v>
      </c>
      <c r="AV24" s="335"/>
      <c r="AW24" s="335"/>
      <c r="AX24" s="17" t="s">
        <v>74</v>
      </c>
      <c r="AY24" s="335" t="str">
        <f>IF(入力!AL9="","",入力!AL9)</f>
        <v>0470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6" t="s">
        <v>78</v>
      </c>
      <c r="D25" s="325"/>
      <c r="E25" s="325"/>
      <c r="F25" s="325"/>
      <c r="G25" s="367"/>
      <c r="H25" s="347" t="str">
        <f>IF(入力!C10="","",入力!C10&amp;"　"&amp;入力!E10)</f>
        <v>御子神　正人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25"/>
      <c r="S25" s="325"/>
      <c r="T25" s="331"/>
      <c r="U25" s="332"/>
      <c r="V25" s="333"/>
      <c r="W25" s="350"/>
      <c r="X25" s="350"/>
      <c r="Y25" s="350"/>
      <c r="Z25" s="343" t="str">
        <f>IF(入力!P10="","",入力!P10)</f>
        <v>千葉県南房総市岩糸485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5"/>
      <c r="AV25" s="325"/>
      <c r="AW25" s="325"/>
      <c r="AX25" s="357" t="str">
        <f>IF(入力!AK10="","",入力!AK10)</f>
        <v>46</v>
      </c>
      <c r="AY25" s="325"/>
      <c r="AZ25" s="325"/>
      <c r="BA25" s="325"/>
      <c r="BB25" s="19" t="s">
        <v>76</v>
      </c>
      <c r="BC25" s="325" t="str">
        <f>IF(入力!AP10="","",入力!AP10)</f>
        <v>2147</v>
      </c>
      <c r="BD25" s="325"/>
      <c r="BE25" s="325"/>
      <c r="BF25" s="356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>タカギ　ヒデユキ</v>
      </c>
      <c r="I26" s="335"/>
      <c r="J26" s="335"/>
      <c r="K26" s="335"/>
      <c r="L26" s="335"/>
      <c r="M26" s="335"/>
      <c r="N26" s="335"/>
      <c r="O26" s="335"/>
      <c r="P26" s="335"/>
      <c r="Q26" s="352"/>
      <c r="R26" s="334" t="s">
        <v>45</v>
      </c>
      <c r="S26" s="335"/>
      <c r="T26" s="328">
        <f>IF(入力!AT11="","",入力!AT11)</f>
        <v>53</v>
      </c>
      <c r="U26" s="329"/>
      <c r="V26" s="330"/>
      <c r="W26" s="334" t="s">
        <v>46</v>
      </c>
      <c r="X26" s="334"/>
      <c r="Y26" s="334"/>
      <c r="Z26" s="14" t="s">
        <v>72</v>
      </c>
      <c r="AA26" s="15"/>
      <c r="AB26" s="335" t="str">
        <f>IF(入力!R11="","",入力!R11)</f>
        <v>299</v>
      </c>
      <c r="AC26" s="335"/>
      <c r="AD26" s="335"/>
      <c r="AE26" s="335"/>
      <c r="AF26" s="16" t="s">
        <v>73</v>
      </c>
      <c r="AG26" s="335" t="str">
        <f>IF(入力!W11="","",入力!W11)</f>
        <v>2712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52"/>
      <c r="AU26" s="334" t="s">
        <v>47</v>
      </c>
      <c r="AV26" s="335"/>
      <c r="AW26" s="335"/>
      <c r="AX26" s="17" t="s">
        <v>74</v>
      </c>
      <c r="AY26" s="335" t="str">
        <f>IF(入力!AL11="","",入力!AL11)</f>
        <v>0470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6" t="s">
        <v>79</v>
      </c>
      <c r="D27" s="325"/>
      <c r="E27" s="325"/>
      <c r="F27" s="325"/>
      <c r="G27" s="367"/>
      <c r="H27" s="347" t="str">
        <f>IF(入力!C12="","",入力!C12&amp;"　"&amp;入力!E12)</f>
        <v>高木　英幸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25"/>
      <c r="S27" s="325"/>
      <c r="T27" s="331"/>
      <c r="U27" s="332"/>
      <c r="V27" s="333"/>
      <c r="W27" s="350"/>
      <c r="X27" s="350"/>
      <c r="Y27" s="350"/>
      <c r="Z27" s="343" t="str">
        <f>IF(入力!P12="","",入力!P12)</f>
        <v>千葉県南房総市和田町海発1508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5"/>
      <c r="AV27" s="325"/>
      <c r="AW27" s="325"/>
      <c r="AX27" s="357" t="str">
        <f>IF(入力!AK12="","",入力!AK12)</f>
        <v>47</v>
      </c>
      <c r="AY27" s="325"/>
      <c r="AZ27" s="325"/>
      <c r="BA27" s="325"/>
      <c r="BB27" s="19" t="s">
        <v>76</v>
      </c>
      <c r="BC27" s="325" t="str">
        <f>IF(入力!AP12="","",入力!AP12)</f>
        <v>3847</v>
      </c>
      <c r="BD27" s="325"/>
      <c r="BE27" s="325"/>
      <c r="BF27" s="356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エンドウ　ヨシユキ</v>
      </c>
      <c r="I28" s="335"/>
      <c r="J28" s="335"/>
      <c r="K28" s="335"/>
      <c r="L28" s="335"/>
      <c r="M28" s="335"/>
      <c r="N28" s="335"/>
      <c r="O28" s="335"/>
      <c r="P28" s="335"/>
      <c r="Q28" s="352"/>
      <c r="R28" s="334" t="s">
        <v>45</v>
      </c>
      <c r="S28" s="335"/>
      <c r="T28" s="328">
        <f>IF(入力!AT15="","",入力!AT15)</f>
        <v>55</v>
      </c>
      <c r="U28" s="329"/>
      <c r="V28" s="330"/>
      <c r="W28" s="334" t="s">
        <v>46</v>
      </c>
      <c r="X28" s="334"/>
      <c r="Y28" s="334"/>
      <c r="Z28" s="14" t="s">
        <v>72</v>
      </c>
      <c r="AA28" s="15"/>
      <c r="AB28" s="335" t="str">
        <f>IF(入力!R15="","",入力!R15)</f>
        <v>299</v>
      </c>
      <c r="AC28" s="335"/>
      <c r="AD28" s="335"/>
      <c r="AE28" s="335"/>
      <c r="AF28" s="16" t="s">
        <v>73</v>
      </c>
      <c r="AG28" s="335" t="str">
        <f>IF(入力!W15="","",入力!W15)</f>
        <v>2521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52"/>
      <c r="AU28" s="334" t="s">
        <v>47</v>
      </c>
      <c r="AV28" s="335"/>
      <c r="AW28" s="335"/>
      <c r="AX28" s="17" t="s">
        <v>74</v>
      </c>
      <c r="AY28" s="335" t="str">
        <f>IF(入力!AL15="","",入力!AL15)</f>
        <v>0470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1" t="s">
        <v>49</v>
      </c>
      <c r="D29" s="337"/>
      <c r="E29" s="337"/>
      <c r="F29" s="337"/>
      <c r="G29" s="362"/>
      <c r="H29" s="358" t="str">
        <f>IF(入力!C16="","",入力!C16&amp;"　"&amp;入力!E16)</f>
        <v>遠藤　美幸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7"/>
      <c r="S29" s="337"/>
      <c r="T29" s="353"/>
      <c r="U29" s="354"/>
      <c r="V29" s="355"/>
      <c r="W29" s="351"/>
      <c r="X29" s="351"/>
      <c r="Y29" s="351"/>
      <c r="Z29" s="338" t="str">
        <f>IF(入力!P16="","",入力!P16)</f>
        <v>千葉県南房総市白子2145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46</v>
      </c>
      <c r="AY29" s="337"/>
      <c r="AZ29" s="337"/>
      <c r="BA29" s="337"/>
      <c r="BB29" s="73" t="s">
        <v>76</v>
      </c>
      <c r="BC29" s="337" t="str">
        <f>IF(入力!AP16="","",入力!AP16)</f>
        <v>3416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36"/>
    </row>
    <row r="34" spans="3:58" ht="15" customHeight="1">
      <c r="C34" s="285">
        <f>IF(入力!B25="","",入力!B25)</f>
        <v>1</v>
      </c>
      <c r="D34" s="286"/>
      <c r="E34" s="287"/>
      <c r="F34" s="291" t="str">
        <f>IF(入力!C26="","",入力!C25&amp;"　"&amp;入力!E25&amp;"
"&amp;入力!C26&amp;"　"&amp;入力!E26)</f>
        <v>スズキ　マイ
鈴木　舞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南房総市立南三原小学校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513089965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137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サクマ　リエコ
佐久間　理恵子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南房総市立南三原小学校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514396780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152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オザワ　ホホ
小澤　歩帆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南房総市立南小学校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514696637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145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サナダ　メイ
眞田　芽衣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南房総市立南三原小学校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515488908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168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イトウ　サラ
伊藤　沙空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5</v>
      </c>
      <c r="R42" s="298"/>
      <c r="S42" s="299"/>
      <c r="T42" s="303" t="str">
        <f>IF(入力!I33="","",入力!I33)</f>
        <v>南房総市立南小学校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513421505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144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ツムジ　ミオ
街風　美音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5</v>
      </c>
      <c r="R44" s="298"/>
      <c r="S44" s="299"/>
      <c r="T44" s="303" t="str">
        <f>IF(入力!I35="","",入力!I35)</f>
        <v>南房総市立南小学校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518013479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137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イシドウ　ユナ
石堂　結愛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5</v>
      </c>
      <c r="R46" s="298"/>
      <c r="S46" s="299"/>
      <c r="T46" s="303" t="str">
        <f>IF(入力!I37="","",入力!I37)</f>
        <v>南房総市立南小学校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518365738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135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イシイ　ハナ
石井　花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4</v>
      </c>
      <c r="R48" s="298"/>
      <c r="S48" s="299"/>
      <c r="T48" s="303" t="str">
        <f>IF(入力!I39="","",入力!I39)</f>
        <v>南房総市立南三原小学校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514696641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132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コモオカ　ユナ
薦岡　結菜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4</v>
      </c>
      <c r="R50" s="298"/>
      <c r="S50" s="299"/>
      <c r="T50" s="303" t="str">
        <f>IF(入力!I41="","",入力!I41)</f>
        <v>南房総市立南小学校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515561946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135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イトウ　ヒマワリ
伊藤　ひまわり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3</v>
      </c>
      <c r="R52" s="298"/>
      <c r="S52" s="299"/>
      <c r="T52" s="303" t="str">
        <f>IF(入力!I43="","",入力!I43)</f>
        <v>南房総市立南小学校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516666985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133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 t="str">
        <f>IF(入力!B45="","",入力!B45)</f>
        <v/>
      </c>
      <c r="D54" s="286"/>
      <c r="E54" s="287"/>
      <c r="F54" s="291" t="str">
        <f>IF(入力!C46="","",入力!C45&amp;"　"&amp;入力!E45&amp;"
"&amp;入力!C46&amp;"　"&amp;入力!E46)</f>
        <v/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 t="str">
        <f>IF(入力!G45="","",入力!G45)</f>
        <v/>
      </c>
      <c r="R54" s="298"/>
      <c r="S54" s="299"/>
      <c r="T54" s="303" t="str">
        <f>IF(入力!I45="","",入力!I45)</f>
        <v/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 t="str">
        <f>IF(入力!M45="","",入力!M45)</f>
        <v/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 t="str">
        <f>IF(入力!P45="","",入力!P45)</f>
        <v/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 t="str">
        <f>IF(入力!B47="","",入力!B47)</f>
        <v/>
      </c>
      <c r="D56" s="286"/>
      <c r="E56" s="287"/>
      <c r="F56" s="291" t="str">
        <f>IF(入力!C48="","",入力!C47&amp;"　"&amp;入力!E47&amp;"
"&amp;入力!C48&amp;"　"&amp;入力!E48)</f>
        <v/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 t="str">
        <f>IF(入力!G47="","",入力!G47)</f>
        <v/>
      </c>
      <c r="R56" s="298"/>
      <c r="S56" s="299"/>
      <c r="T56" s="303" t="str">
        <f>IF(入力!I47="","",入力!I47)</f>
        <v/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 t="str">
        <f>IF(入力!M47="","",入力!M47)</f>
        <v/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 t="str">
        <f>IF(入力!P47="","",入力!P47)</f>
        <v/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7" t="s">
        <v>0</v>
      </c>
      <c r="B2" s="267"/>
      <c r="C2" s="278" t="str">
        <f>IF(入力!C3="","",入力!C3)</f>
        <v>ウィンミルズ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431026934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遠藤　美幸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505946400</v>
      </c>
      <c r="H7" s="275"/>
      <c r="I7" s="275"/>
      <c r="J7" s="275">
        <f>IF(入力!J7="","",入力!J7)</f>
        <v>282186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19</v>
      </c>
      <c r="B9" s="267"/>
      <c r="C9" s="268" t="str">
        <f>IF(入力!C10="","",入力!C10&amp;"　"&amp;入力!E10)</f>
        <v>御子神　正人</v>
      </c>
      <c r="D9" s="269"/>
      <c r="E9" s="269"/>
      <c r="F9" s="269"/>
      <c r="G9" s="275">
        <f>IF(入力!G9="","",入力!G9)</f>
        <v>505946268</v>
      </c>
      <c r="H9" s="275"/>
      <c r="I9" s="275"/>
      <c r="J9" s="275">
        <f>IF(入力!J9="","",入力!J9)</f>
        <v>15987</v>
      </c>
      <c r="K9" s="275"/>
      <c r="L9" s="275"/>
      <c r="M9" s="275" t="str">
        <f>IF(入力!M9="","",入力!M9)</f>
        <v/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20</v>
      </c>
      <c r="B11" s="267"/>
      <c r="C11" s="268" t="str">
        <f>IF(入力!C12="","",入力!C12&amp;"　"&amp;入力!E12)</f>
        <v>高木　英幸</v>
      </c>
      <c r="D11" s="269"/>
      <c r="E11" s="269"/>
      <c r="F11" s="269"/>
      <c r="G11" s="275">
        <f>IF(入力!G11="","",入力!G11)</f>
        <v>505946865</v>
      </c>
      <c r="H11" s="275"/>
      <c r="I11" s="275"/>
      <c r="J11" s="275">
        <f>IF(入力!J11="","",入力!J11)</f>
        <v>282189</v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/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遠藤　美幸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" customHeight="1">
      <c r="A17" s="267" t="s">
        <v>6</v>
      </c>
      <c r="B17" s="267"/>
      <c r="C17" s="278" t="str">
        <f>IF(入力!C17="","",入力!C17&amp;"　"&amp;入力!E17)</f>
        <v>千葉県南房総市白子2145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0470-46-3416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90－8778－5869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鈴木　舞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南房総市立南三原小学校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513089965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佐久間　理恵子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南房総市立南三原小学校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514396780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小澤　歩帆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南房総市立南小学校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514696637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眞田　芽衣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南房総市立南三原小学校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515488908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伊藤　沙空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南房総市立南小学校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513421505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街風　美音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南房総市立南小学校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518013479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石堂　結愛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南房総市立南小学校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518365738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石井　花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南房総市立南三原小学校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514696641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薦岡　結菜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南房総市立南小学校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515561946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伊藤　ひまわり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南房総市立南小学校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516666985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7" t="s">
        <v>0</v>
      </c>
      <c r="B2" s="267"/>
      <c r="C2" s="278" t="str">
        <f>IF(入力!C3="","",入力!C3)</f>
        <v>ウィンミルズ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431026934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遠藤　美幸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505946400</v>
      </c>
      <c r="H7" s="275"/>
      <c r="I7" s="275"/>
      <c r="J7" s="275">
        <f>IF(入力!J7="","",入力!J7)</f>
        <v>282186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19</v>
      </c>
      <c r="B9" s="267"/>
      <c r="C9" s="268" t="str">
        <f>IF(入力!C10="","",入力!C10&amp;"　"&amp;入力!E10)</f>
        <v>御子神　正人</v>
      </c>
      <c r="D9" s="269"/>
      <c r="E9" s="269"/>
      <c r="F9" s="269"/>
      <c r="G9" s="275">
        <f>IF(入力!G9="","",入力!G9)</f>
        <v>505946268</v>
      </c>
      <c r="H9" s="275"/>
      <c r="I9" s="275"/>
      <c r="J9" s="275">
        <f>IF(入力!J9="","",入力!J9)</f>
        <v>15987</v>
      </c>
      <c r="K9" s="275"/>
      <c r="L9" s="275"/>
      <c r="M9" s="275" t="str">
        <f>IF(入力!M9="","",入力!M9)</f>
        <v/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20</v>
      </c>
      <c r="B11" s="267"/>
      <c r="C11" s="268" t="str">
        <f>IF(入力!C12="","",入力!C12&amp;"　"&amp;入力!E12)</f>
        <v>高木　英幸</v>
      </c>
      <c r="D11" s="269"/>
      <c r="E11" s="269"/>
      <c r="F11" s="269"/>
      <c r="G11" s="275">
        <f>IF(入力!G11="","",入力!G11)</f>
        <v>505946865</v>
      </c>
      <c r="H11" s="275"/>
      <c r="I11" s="275"/>
      <c r="J11" s="275">
        <f>IF(入力!J11="","",入力!J11)</f>
        <v>282189</v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/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遠藤　美幸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" customHeight="1">
      <c r="A17" s="267" t="s">
        <v>6</v>
      </c>
      <c r="B17" s="267"/>
      <c r="C17" s="278" t="str">
        <f>IF(入力!C17="","",入力!C17&amp;"　"&amp;入力!E17)</f>
        <v>千葉県南房総市白子2145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0470-46-3416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90－8778－5869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鈴木　舞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南房総市立南三原小学校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513089965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佐久間　理恵子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南房総市立南三原小学校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514396780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小澤　歩帆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南房総市立南小学校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514696637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眞田　芽衣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南房総市立南三原小学校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515488908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伊藤　沙空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南房総市立南小学校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513421505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街風　美音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南房総市立南小学校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518013479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石堂　結愛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南房総市立南小学校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518365738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石井　花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南房総市立南三原小学校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514696641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薦岡　結菜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南房総市立南小学校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515561946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伊藤　ひまわり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南房総市立南小学校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516666985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13</v>
      </c>
      <c r="J5" s="447" t="str">
        <f>IF(入力!A55="","",入力!A55)</f>
        <v/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23003</v>
      </c>
      <c r="B7" s="33" t="str">
        <f>IF(入力!C3="","",入力!C3)</f>
        <v>ウィンミルズ</v>
      </c>
      <c r="C7" s="33" t="str">
        <f>IF(入力!C2="","",入力!C2)</f>
        <v>ウィンミルズ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南三原</v>
      </c>
      <c r="T7" s="33"/>
      <c r="U7" s="33">
        <f>IF(入力!C4="","",入力!C4)</f>
        <v>431026934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遠藤</v>
      </c>
      <c r="D16" s="33" t="str">
        <f>IF(入力!E8="","",入力!E8)</f>
        <v>美幸</v>
      </c>
      <c r="E16" s="33" t="str">
        <f>IF(入力!C7="","",入力!C7)</f>
        <v>エンドウ</v>
      </c>
      <c r="F16" s="33" t="str">
        <f>IF(入力!E7="","",入力!E7)</f>
        <v>ヨシユキ</v>
      </c>
      <c r="G16" s="33">
        <f>IF(入力!G7="","",入力!G7)</f>
        <v>505946400</v>
      </c>
      <c r="H16" s="33">
        <f>IF(入力!J7="","",入力!J7)</f>
        <v>282186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2521</v>
      </c>
      <c r="T16" s="33" t="str">
        <f>IF(入力!P8="","",入力!P8)</f>
        <v>千葉県南房総市白子2145</v>
      </c>
      <c r="U16" s="33" t="str">
        <f>IF(入力!AL7="","",入力!AL7)</f>
        <v>0470</v>
      </c>
      <c r="V16" s="33" t="str">
        <f>IF(入力!AK8="","",入力!AK8)</f>
        <v>46</v>
      </c>
      <c r="W16" s="33" t="str">
        <f>IF(入力!AP8="","",入力!AP8)</f>
        <v>3416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御子神</v>
      </c>
      <c r="D17" s="33" t="str">
        <f>IF(入力!E10="","",入力!E10)</f>
        <v>正人</v>
      </c>
      <c r="E17" s="33" t="str">
        <f>IF(入力!C9="","",入力!C9)</f>
        <v>ミコガミ</v>
      </c>
      <c r="F17" s="33" t="str">
        <f>IF(入力!E9="","",入力!E9)</f>
        <v>マサヒト</v>
      </c>
      <c r="G17" s="33">
        <f>IF(入力!G9="","",入力!G9)</f>
        <v>505946268</v>
      </c>
      <c r="H17" s="33">
        <f>IF(入力!J9="","",入力!J9)</f>
        <v>15987</v>
      </c>
      <c r="I17" s="33" t="str">
        <f>IF(入力!M9="","",入力!M9)</f>
        <v/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2512</v>
      </c>
      <c r="T17" s="33" t="str">
        <f>IF(入力!P10="","",入力!P10)</f>
        <v>千葉県南房総市岩糸485</v>
      </c>
      <c r="U17" s="33" t="str">
        <f>IF(入力!AL9="","",入力!AL9)</f>
        <v>0470</v>
      </c>
      <c r="V17" s="33" t="str">
        <f>IF(入力!AK10="","",入力!AK10)</f>
        <v>46</v>
      </c>
      <c r="W17" s="33" t="str">
        <f>IF(入力!AP10="","",入力!AP10)</f>
        <v>2147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高木</v>
      </c>
      <c r="D20" s="33" t="str">
        <f>IF(入力!E12="","",入力!E12)</f>
        <v>英幸</v>
      </c>
      <c r="E20" s="33" t="str">
        <f>IF(入力!C11="","",入力!C11)</f>
        <v>タカギ</v>
      </c>
      <c r="F20" s="33" t="str">
        <f>IF(入力!E11="","",入力!E11)</f>
        <v>ヒデユキ</v>
      </c>
      <c r="G20" s="33">
        <f>IF(入力!G11="","",入力!G11)</f>
        <v>505946865</v>
      </c>
      <c r="H20" s="33">
        <f>IF(入力!J11="","",入力!J11)</f>
        <v>282189</v>
      </c>
      <c r="I20" s="33" t="str">
        <f>IF(入力!M11="","",入力!M11)</f>
        <v/>
      </c>
      <c r="J20" s="33"/>
      <c r="K20" s="33"/>
      <c r="L20" s="33">
        <f>IF(入力!AT11="","",入力!AT11)</f>
        <v>53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2712</v>
      </c>
      <c r="T20" s="33" t="str">
        <f>IF(入力!P12="","",入力!P12)</f>
        <v>千葉県南房総市和田町海発1508</v>
      </c>
      <c r="U20" s="33" t="str">
        <f>IF(入力!AL11="","",入力!AL11)</f>
        <v>0470</v>
      </c>
      <c r="V20" s="33" t="str">
        <f>IF(入力!AK12="","",入力!AK12)</f>
        <v>47</v>
      </c>
      <c r="W20" s="33" t="str">
        <f>IF(入力!AP12="","",入力!AP12)</f>
        <v>3847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遠藤</v>
      </c>
      <c r="D22" s="33" t="str">
        <f>IF(入力!E16="","",入力!E16)</f>
        <v>美幸</v>
      </c>
      <c r="E22" s="33" t="str">
        <f>IF(入力!C15="","",入力!C15)</f>
        <v>エンドウ</v>
      </c>
      <c r="F22" s="33" t="str">
        <f>IF(入力!E15="","",入力!E15)</f>
        <v>ヨシユキ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>
        <f>IF(入力!C21="","",入力!C21)</f>
        <v>90</v>
      </c>
      <c r="O22" s="33">
        <f>IF(入力!E21="","",入力!E21)</f>
        <v>8778</v>
      </c>
      <c r="P22" s="33">
        <f>IF(入力!G21="","",入力!G21)</f>
        <v>5869</v>
      </c>
      <c r="Q22" s="33"/>
      <c r="R22" s="33" t="str">
        <f>IF(入力!R15="","",入力!R15)</f>
        <v>299</v>
      </c>
      <c r="S22" s="33" t="str">
        <f>IF(入力!W15="","",入力!W15)</f>
        <v>2521</v>
      </c>
      <c r="T22" s="33" t="str">
        <f>IF(入力!P16="","",入力!P16)</f>
        <v>千葉県南房総市白子2145</v>
      </c>
      <c r="U22" s="33" t="str">
        <f>IF(入力!AL15="","",入力!AL15)</f>
        <v>0470</v>
      </c>
      <c r="V22" s="33" t="str">
        <f>IF(入力!AK16="","",入力!AK16)</f>
        <v>46</v>
      </c>
      <c r="W22" s="33" t="str">
        <f>IF(入力!AP16="","",入力!AP16)</f>
        <v>3416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舞</v>
      </c>
      <c r="E24" s="75" t="str">
        <f>VLOOKUP($B$51,$A$53:$F$352,5)</f>
        <v>スズキ</v>
      </c>
      <c r="F24" s="75" t="str">
        <f>VLOOKUP($B$51,$A$53:$F$352,6)</f>
        <v>マイ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鈴木</v>
      </c>
      <c r="D53" s="33" t="str">
        <f>IF(入力!E26="","",入力!E26)</f>
        <v>舞</v>
      </c>
      <c r="E53" s="33" t="str">
        <f>IF(入力!C25="","",入力!C25)</f>
        <v>スズキ</v>
      </c>
      <c r="F53" s="33" t="str">
        <f>IF(入力!E25="","",入力!E25)</f>
        <v>マイ</v>
      </c>
      <c r="G53" s="33">
        <f>IF(入力!M25="","",入力!M25)</f>
        <v>513089965</v>
      </c>
      <c r="H53" s="33" t="str">
        <f>IF(入力!I25="","",入力!I25)</f>
        <v>南房総市立南三原小学校</v>
      </c>
      <c r="I53" s="33">
        <f>IF(入力!G25="","",入力!G25)</f>
        <v>6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佐久間</v>
      </c>
      <c r="D54" s="33" t="str">
        <f>IF(入力!E28="","",入力!E28)</f>
        <v>理恵子</v>
      </c>
      <c r="E54" s="33" t="str">
        <f>IF(入力!C27="","",入力!C27)</f>
        <v>サクマ</v>
      </c>
      <c r="F54" s="33" t="str">
        <f>IF(入力!E27="","",入力!E27)</f>
        <v>リエコ</v>
      </c>
      <c r="G54" s="33">
        <f>IF(入力!M27="","",入力!M27)</f>
        <v>514396780</v>
      </c>
      <c r="H54" s="33" t="str">
        <f>IF(入力!I27="","",入力!I27)</f>
        <v>南房総市立南三原小学校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小澤</v>
      </c>
      <c r="D55" s="33" t="str">
        <f>IF(入力!E30="","",入力!E30)</f>
        <v>歩帆</v>
      </c>
      <c r="E55" s="33" t="str">
        <f>IF(入力!C29="","",入力!C29)</f>
        <v>オザワ</v>
      </c>
      <c r="F55" s="33" t="str">
        <f>IF(入力!E29="","",入力!E29)</f>
        <v>ホホ</v>
      </c>
      <c r="G55" s="33">
        <f>IF(入力!M29="","",入力!M29)</f>
        <v>514696637</v>
      </c>
      <c r="H55" s="33" t="str">
        <f>IF(入力!I29="","",入力!I29)</f>
        <v>南房総市立南小学校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眞田</v>
      </c>
      <c r="D56" s="33" t="str">
        <f>IF(入力!E32="","",入力!E32)</f>
        <v>芽衣</v>
      </c>
      <c r="E56" s="33" t="str">
        <f>IF(入力!C31="","",入力!C31)</f>
        <v>サナダ</v>
      </c>
      <c r="F56" s="33" t="str">
        <f>IF(入力!E31="","",入力!E31)</f>
        <v>メイ</v>
      </c>
      <c r="G56" s="33">
        <f>IF(入力!M31="","",入力!M31)</f>
        <v>515488908</v>
      </c>
      <c r="H56" s="33" t="str">
        <f>IF(入力!I31="","",入力!I31)</f>
        <v>南房総市立南三原小学校</v>
      </c>
      <c r="I56" s="33">
        <f>IF(入力!G31="","",入力!G31)</f>
        <v>6</v>
      </c>
      <c r="J56" s="33">
        <f>IF(入力!P31="","",入力!P31)</f>
        <v>168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伊藤</v>
      </c>
      <c r="D57" s="33" t="str">
        <f>IF(入力!E34="","",入力!E34)</f>
        <v>沙空</v>
      </c>
      <c r="E57" s="33" t="str">
        <f>IF(入力!C33="","",入力!C33)</f>
        <v>イトウ</v>
      </c>
      <c r="F57" s="33" t="str">
        <f>IF(入力!E33="","",入力!E33)</f>
        <v>サラ</v>
      </c>
      <c r="G57" s="33">
        <f>IF(入力!M33="","",入力!M33)</f>
        <v>513421505</v>
      </c>
      <c r="H57" s="33" t="str">
        <f>IF(入力!I33="","",入力!I33)</f>
        <v>南房総市立南小学校</v>
      </c>
      <c r="I57" s="33">
        <f>IF(入力!G33="","",入力!G33)</f>
        <v>5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街風</v>
      </c>
      <c r="D58" s="33" t="str">
        <f>IF(入力!E36="","",入力!E36)</f>
        <v>美音</v>
      </c>
      <c r="E58" s="33" t="str">
        <f>IF(入力!C35="","",入力!C35)</f>
        <v>ツムジ</v>
      </c>
      <c r="F58" s="33" t="str">
        <f>IF(入力!E35="","",入力!E35)</f>
        <v>ミオ</v>
      </c>
      <c r="G58" s="33">
        <f>IF(入力!M35="","",入力!M35)</f>
        <v>518013479</v>
      </c>
      <c r="H58" s="33" t="str">
        <f>IF(入力!I35="","",入力!I35)</f>
        <v>南房総市立南小学校</v>
      </c>
      <c r="I58" s="33">
        <f>IF(入力!G35="","",入力!G35)</f>
        <v>5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石堂</v>
      </c>
      <c r="D59" s="33" t="str">
        <f>IF(入力!E38="","",入力!E38)</f>
        <v>結愛</v>
      </c>
      <c r="E59" s="33" t="str">
        <f>IF(入力!C37="","",入力!C37)</f>
        <v>イシドウ</v>
      </c>
      <c r="F59" s="33" t="str">
        <f>IF(入力!E37="","",入力!E37)</f>
        <v>ユナ</v>
      </c>
      <c r="G59" s="33">
        <f>IF(入力!M37="","",入力!M37)</f>
        <v>518365738</v>
      </c>
      <c r="H59" s="33" t="str">
        <f>IF(入力!I37="","",入力!I37)</f>
        <v>南房総市立南小学校</v>
      </c>
      <c r="I59" s="33">
        <f>IF(入力!G37="","",入力!G37)</f>
        <v>5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石井</v>
      </c>
      <c r="D60" s="33" t="str">
        <f>IF(入力!E40="","",入力!E40)</f>
        <v>花</v>
      </c>
      <c r="E60" s="33" t="str">
        <f>IF(入力!C39="","",入力!C39)</f>
        <v>イシイ</v>
      </c>
      <c r="F60" s="33" t="str">
        <f>IF(入力!E39="","",入力!E39)</f>
        <v>ハナ</v>
      </c>
      <c r="G60" s="33">
        <f>IF(入力!M39="","",入力!M39)</f>
        <v>514696641</v>
      </c>
      <c r="H60" s="33" t="str">
        <f>IF(入力!I39="","",入力!I39)</f>
        <v>南房総市立南三原小学校</v>
      </c>
      <c r="I60" s="33">
        <f>IF(入力!G39="","",入力!G39)</f>
        <v>4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薦岡</v>
      </c>
      <c r="D61" s="33" t="str">
        <f>IF(入力!E42="","",入力!E42)</f>
        <v>結菜</v>
      </c>
      <c r="E61" s="33" t="str">
        <f>IF(入力!C41="","",入力!C41)</f>
        <v>コモオカ</v>
      </c>
      <c r="F61" s="33" t="str">
        <f>IF(入力!E41="","",入力!E41)</f>
        <v>ユナ</v>
      </c>
      <c r="G61" s="33">
        <f>IF(入力!M41="","",入力!M41)</f>
        <v>515561946</v>
      </c>
      <c r="H61" s="33" t="str">
        <f>IF(入力!I41="","",入力!I41)</f>
        <v>南房総市立南小学校</v>
      </c>
      <c r="I61" s="33">
        <f>IF(入力!G41="","",入力!G41)</f>
        <v>4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伊藤</v>
      </c>
      <c r="D62" s="33" t="str">
        <f>IF(入力!E44="","",入力!E44)</f>
        <v>ひまわり</v>
      </c>
      <c r="E62" s="33" t="str">
        <f>IF(入力!C43="","",入力!C43)</f>
        <v>イトウ</v>
      </c>
      <c r="F62" s="33" t="str">
        <f>IF(入力!E43="","",入力!E43)</f>
        <v>ヒマワリ</v>
      </c>
      <c r="G62" s="33">
        <f>IF(入力!M43="","",入力!M43)</f>
        <v>516666985</v>
      </c>
      <c r="H62" s="33" t="str">
        <f>IF(入力!I43="","",入力!I43)</f>
        <v>南房総市立南小学校</v>
      </c>
      <c r="I62" s="33">
        <f>IF(入力!G43="","",入力!G43)</f>
        <v>3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遠藤</cp:lastModifiedBy>
  <cp:lastPrinted>2018-05-15T08:06:32Z</cp:lastPrinted>
  <dcterms:created xsi:type="dcterms:W3CDTF">2014-04-05T09:56:00Z</dcterms:created>
  <dcterms:modified xsi:type="dcterms:W3CDTF">2018-05-15T08:22:16Z</dcterms:modified>
</cp:coreProperties>
</file>