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<sst xmlns="http://schemas.openxmlformats.org/spreadsheetml/2006/main" count="438" uniqueCount="289">
  <si>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</si>
  <si>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</si>
  <si>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</si>
  <si>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</si>
  <si>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</si>
  <si>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</si>
  <si>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</si>
  <si>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</si>
  <si>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</si>
  <si>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</si>
  <si>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</si>
  <si>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</si>
  <si>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</si>
  <si>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</si>
  <si>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</si>
  <si>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</si>
  <si>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</si>
  <si>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</si>
  <si>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</si>
  <si>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</si>
  <si>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</si>
  <si>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</si>
  <si>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</si>
  <si>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</si>
  <si>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</si>
  <si>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</si>
  <si>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</si>
  <si>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</si>
  <si>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</si>
  <si>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</si>
  <si>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</si>
  <si>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</si>
  <si>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</si>
  <si>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</si>
  <si>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</si>
  <si>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</si>
  <si>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</si>
  <si>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</si>
  <si>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</si>
  <si>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</si>
  <si>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</si>
  <si>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</si>
  <si>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</si>
  <si>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</si>
  <si>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</si>
  <si>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</si>
  <si>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</si>
  <si>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</si>
  <si>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</si>
  <si>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</si>
  <si>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</si>
  <si>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</si>
  <si>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</si>
  <si>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</si>
  <si>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</si>
  <si>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</si>
  <si>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</si>
  <si>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</si>
  <si>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</si>
  <si>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</si>
  <si>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</si>
  <si>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</si>
  <si>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</si>
  <si>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</si>
  <si>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</si>
  <si>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</si>
  <si>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</si>
  <si>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</si>
  <si>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</si>
  <si>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</si>
  <si>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</si>
  <si>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</si>
  <si>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</si>
  <si>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</si>
  <si>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</si>
  <si>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</si>
  <si>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</si>
  <si>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</si>
  <si>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</si>
  <si>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</si>
  <si>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</si>
  <si>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</si>
  <si>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</si>
  <si>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</si>
  <si>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</si>
  <si>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</si>
  <si>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</si>
  <si>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</si>
  <si>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</si>
  <si>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</si>
  <si>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</si>
  <si>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</si>
  <si>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</si>
  <si>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</si>
  <si>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</si>
  <si>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</si>
  <si>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</si>
  <si>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</si>
  <si>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</si>
  <si>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</si>
  <si>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</si>
  <si>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</si>
  <si>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</si>
  <si>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</si>
  <si>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</si>
  <si>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</si>
  <si>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</si>
  <si>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</si>
  <si>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</si>
  <si>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</si>
  <si>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</si>
  <si>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</si>
  <si>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</si>
  <si>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</si>
  <si>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</si>
  <si>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</si>
  <si>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</si>
  <si>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</si>
  <si>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</si>
  <si>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</si>
  <si>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</si>
  <si>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</si>
  <si>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</si>
  <si>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</si>
  <si>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</si>
  <si>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</si>
  <si>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</si>
  <si>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</si>
  <si>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</si>
  <si>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</si>
  <si>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</si>
  <si>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</si>
  <si>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</si>
  <si>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</si>
  <si>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</si>
  <si>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</si>
  <si>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</si>
  <si>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</si>
  <si>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</si>
  <si>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</si>
  <si>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</si>
  <si>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</si>
  <si>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</si>
  <si>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</si>
  <si>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</si>
  <si>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</si>
  <si>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</si>
  <si>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</si>
  <si>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</si>
  <si>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</si>
  <si>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</si>
  <si>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</si>
  <si>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</si>
  <si>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</si>
  <si>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</si>
  <si>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</si>
  <si>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</si>
  <si>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</si>
  <si>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</si>
  <si>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</si>
  <si>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</si>
  <si>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</si>
  <si>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</si>
  <si>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</si>
  <si>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</si>
  <si>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</si>
  <si>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</si>
  <si>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</si>
  <si>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</si>
  <si>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</si>
  <si>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</si>
  <si>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</si>
  <si>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</si>
  <si>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</si>
  <si>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</si>
  <si>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</si>
  <si>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</si>
  <si>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</si>
  <si>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</si>
  <si>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</si>
  <si>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</si>
  <si>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</si>
  <si>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</si>
  <si>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</si>
  <si>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</si>
  <si>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</si>
  <si>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</si>
  <si>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</si>
  <si>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</si>
  <si>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</si>
  <si>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</si>
  <si>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</si>
  <si>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</si>
  <si>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</si>
  <si>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</si>
  <si>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</si>
  <si>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</si>
  <si>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</si>
  <si>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</si>
  <si>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</si>
  <si>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ウィンミルズ</t>
    <phoneticPr fontId="2"/>
  </si>
  <si>
    <t>ウィンミルズ</t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</si>
  <si>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</si>
  <si>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</si>
  <si>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南三原</t>
    <rPh sb="0" eb="1">
      <t>ミナミ</t>
    </rPh>
    <rPh sb="1" eb="3">
      <t>ミハラ</t>
    </rPh>
    <phoneticPr fontId="2"/>
  </si>
  <si>
    <t>エンドウ</t>
    <phoneticPr fontId="2"/>
  </si>
  <si>
    <t>ヨシユキ</t>
    <phoneticPr fontId="2"/>
  </si>
  <si>
    <t>遠藤</t>
    <rPh sb="0" eb="2">
      <t>エンドウ</t>
    </rPh>
    <phoneticPr fontId="2"/>
  </si>
  <si>
    <t>美幸</t>
    <rPh sb="0" eb="2">
      <t>ミユキ</t>
    </rPh>
    <phoneticPr fontId="2"/>
  </si>
  <si>
    <t>マサヒト</t>
    <phoneticPr fontId="2"/>
  </si>
  <si>
    <t>ミコガミ</t>
    <phoneticPr fontId="2"/>
  </si>
  <si>
    <t>御子神</t>
    <rPh sb="0" eb="3">
      <t>ミコガミ</t>
    </rPh>
    <phoneticPr fontId="2"/>
  </si>
  <si>
    <t>正人</t>
    <rPh sb="0" eb="2">
      <t>マサヒト</t>
    </rPh>
    <phoneticPr fontId="2"/>
  </si>
  <si>
    <t>ヒデユキ</t>
    <phoneticPr fontId="2"/>
  </si>
  <si>
    <t>タカギ</t>
    <phoneticPr fontId="2"/>
  </si>
  <si>
    <t>英幸</t>
    <rPh sb="0" eb="2">
      <t>ヒデユキ</t>
    </rPh>
    <phoneticPr fontId="2"/>
  </si>
  <si>
    <t>エンドウ</t>
    <phoneticPr fontId="2"/>
  </si>
  <si>
    <t>２９９</t>
    <phoneticPr fontId="2"/>
  </si>
  <si>
    <t>２５２１</t>
    <phoneticPr fontId="2"/>
  </si>
  <si>
    <t>千葉県南房総市白子2145</t>
    <rPh sb="0" eb="3">
      <t>チバケン</t>
    </rPh>
    <rPh sb="3" eb="4">
      <t>ミナミ</t>
    </rPh>
    <rPh sb="4" eb="6">
      <t>ボウソウ</t>
    </rPh>
    <rPh sb="6" eb="7">
      <t>シ</t>
    </rPh>
    <rPh sb="7" eb="9">
      <t>シラコ</t>
    </rPh>
    <phoneticPr fontId="2"/>
  </si>
  <si>
    <t>千葉県南房総市和田町海発１５０８</t>
    <rPh sb="0" eb="3">
      <t>チバケン</t>
    </rPh>
    <rPh sb="3" eb="7">
      <t>ミナミボウソウシ</t>
    </rPh>
    <rPh sb="7" eb="10">
      <t>ワダチョウ</t>
    </rPh>
    <rPh sb="10" eb="11">
      <t>カイ</t>
    </rPh>
    <rPh sb="11" eb="12">
      <t>ハツ</t>
    </rPh>
    <phoneticPr fontId="2"/>
  </si>
  <si>
    <t>２９９</t>
    <phoneticPr fontId="2"/>
  </si>
  <si>
    <t>０４７０</t>
    <phoneticPr fontId="2"/>
  </si>
  <si>
    <t>４６</t>
    <phoneticPr fontId="2"/>
  </si>
  <si>
    <t>３４１６</t>
    <phoneticPr fontId="2"/>
  </si>
  <si>
    <t>３４１６</t>
    <phoneticPr fontId="2"/>
  </si>
  <si>
    <t>２５１２</t>
    <phoneticPr fontId="2"/>
  </si>
  <si>
    <t>千葉県南房総市岩糸４８５</t>
    <rPh sb="0" eb="3">
      <t>チバケン</t>
    </rPh>
    <rPh sb="3" eb="7">
      <t>ミナミボウソウシ</t>
    </rPh>
    <rPh sb="7" eb="9">
      <t>イワイト</t>
    </rPh>
    <phoneticPr fontId="2"/>
  </si>
  <si>
    <t>４７</t>
    <phoneticPr fontId="2"/>
  </si>
  <si>
    <t>３８４７</t>
    <phoneticPr fontId="2"/>
  </si>
  <si>
    <t>２１４７</t>
    <phoneticPr fontId="2"/>
  </si>
  <si>
    <t>４６</t>
    <phoneticPr fontId="2"/>
  </si>
  <si>
    <t>ヒラカワ</t>
    <phoneticPr fontId="2"/>
  </si>
  <si>
    <t>平川</t>
    <rPh sb="0" eb="2">
      <t>ヒラカワ</t>
    </rPh>
    <phoneticPr fontId="2"/>
  </si>
  <si>
    <t>玲</t>
    <rPh sb="0" eb="1">
      <t>レイ</t>
    </rPh>
    <phoneticPr fontId="2"/>
  </si>
  <si>
    <t>レイ</t>
    <phoneticPr fontId="2"/>
  </si>
  <si>
    <t>5年</t>
    <rPh sb="1" eb="2">
      <t>ネン</t>
    </rPh>
    <phoneticPr fontId="2"/>
  </si>
  <si>
    <t>南房総市立南三原小学校</t>
    <rPh sb="0" eb="1">
      <t>ミナミ</t>
    </rPh>
    <rPh sb="1" eb="3">
      <t>ボウソウ</t>
    </rPh>
    <rPh sb="3" eb="5">
      <t>シリツ</t>
    </rPh>
    <rPh sb="5" eb="6">
      <t>ミナミ</t>
    </rPh>
    <rPh sb="6" eb="8">
      <t>ミハラ</t>
    </rPh>
    <rPh sb="8" eb="11">
      <t>ショウガッコウ</t>
    </rPh>
    <phoneticPr fontId="2"/>
  </si>
  <si>
    <t>イシイ</t>
    <phoneticPr fontId="2"/>
  </si>
  <si>
    <t>ハヤカ</t>
    <phoneticPr fontId="2"/>
  </si>
  <si>
    <t>石井</t>
    <rPh sb="0" eb="2">
      <t>イシイ</t>
    </rPh>
    <phoneticPr fontId="2"/>
  </si>
  <si>
    <t>早花</t>
    <rPh sb="0" eb="1">
      <t>ハヤ</t>
    </rPh>
    <rPh sb="1" eb="2">
      <t>カ</t>
    </rPh>
    <phoneticPr fontId="2"/>
  </si>
  <si>
    <t>アイ</t>
    <phoneticPr fontId="2"/>
  </si>
  <si>
    <t>サクマ</t>
    <phoneticPr fontId="2"/>
  </si>
  <si>
    <t>佐久間</t>
    <rPh sb="0" eb="3">
      <t>サクマ</t>
    </rPh>
    <phoneticPr fontId="2"/>
  </si>
  <si>
    <t>愛</t>
    <rPh sb="0" eb="1">
      <t>アイ</t>
    </rPh>
    <phoneticPr fontId="2"/>
  </si>
  <si>
    <t>サヤカ</t>
    <phoneticPr fontId="2"/>
  </si>
  <si>
    <t>ハットリ</t>
    <phoneticPr fontId="2"/>
  </si>
  <si>
    <t>服部</t>
    <rPh sb="0" eb="2">
      <t>ハットリ</t>
    </rPh>
    <phoneticPr fontId="2"/>
  </si>
  <si>
    <t>咲弥香</t>
    <rPh sb="0" eb="1">
      <t>サ</t>
    </rPh>
    <rPh sb="1" eb="2">
      <t>ヤ</t>
    </rPh>
    <rPh sb="2" eb="3">
      <t>カ</t>
    </rPh>
    <phoneticPr fontId="2"/>
  </si>
  <si>
    <t>スズ</t>
    <phoneticPr fontId="2"/>
  </si>
  <si>
    <t>ササゴ</t>
    <phoneticPr fontId="2"/>
  </si>
  <si>
    <t>笹子</t>
    <rPh sb="0" eb="2">
      <t>ササゴ</t>
    </rPh>
    <phoneticPr fontId="2"/>
  </si>
  <si>
    <t>紗</t>
    <rPh sb="0" eb="1">
      <t>サ</t>
    </rPh>
    <phoneticPr fontId="2"/>
  </si>
  <si>
    <t>ミウ</t>
    <phoneticPr fontId="2"/>
  </si>
  <si>
    <t>タカハシ</t>
    <phoneticPr fontId="2"/>
  </si>
  <si>
    <t>高橋</t>
    <rPh sb="0" eb="2">
      <t>タカハシ</t>
    </rPh>
    <phoneticPr fontId="2"/>
  </si>
  <si>
    <t>美羽</t>
    <rPh sb="0" eb="2">
      <t>ミウ</t>
    </rPh>
    <phoneticPr fontId="2"/>
  </si>
  <si>
    <t>ユウ</t>
    <phoneticPr fontId="2"/>
  </si>
  <si>
    <t>コモオカ</t>
    <phoneticPr fontId="2"/>
  </si>
  <si>
    <t>薦岡</t>
    <rPh sb="0" eb="1">
      <t>コモ</t>
    </rPh>
    <rPh sb="1" eb="2">
      <t>オカ</t>
    </rPh>
    <phoneticPr fontId="2"/>
  </si>
  <si>
    <t>優</t>
    <rPh sb="0" eb="1">
      <t>ユウ</t>
    </rPh>
    <phoneticPr fontId="2"/>
  </si>
  <si>
    <t>マイ</t>
    <phoneticPr fontId="2"/>
  </si>
  <si>
    <t>スズキ</t>
    <phoneticPr fontId="2"/>
  </si>
  <si>
    <t>鈴木</t>
    <rPh sb="0" eb="2">
      <t>スズキ</t>
    </rPh>
    <phoneticPr fontId="2"/>
  </si>
  <si>
    <t>舞</t>
    <rPh sb="0" eb="1">
      <t>マイ</t>
    </rPh>
    <phoneticPr fontId="2"/>
  </si>
  <si>
    <t>リエコ</t>
    <phoneticPr fontId="2"/>
  </si>
  <si>
    <t>サクマ</t>
    <phoneticPr fontId="2"/>
  </si>
  <si>
    <t>理恵子</t>
    <rPh sb="0" eb="3">
      <t>リエコ</t>
    </rPh>
    <phoneticPr fontId="2"/>
  </si>
  <si>
    <t>ホホ</t>
    <phoneticPr fontId="2"/>
  </si>
  <si>
    <t>オザワ</t>
    <phoneticPr fontId="2"/>
  </si>
  <si>
    <t>小澤</t>
    <rPh sb="0" eb="2">
      <t>オザワ</t>
    </rPh>
    <phoneticPr fontId="2"/>
  </si>
  <si>
    <t>歩帆</t>
    <rPh sb="0" eb="1">
      <t>フ</t>
    </rPh>
    <rPh sb="1" eb="2">
      <t>ホ</t>
    </rPh>
    <phoneticPr fontId="2"/>
  </si>
  <si>
    <t>メイ</t>
    <phoneticPr fontId="2"/>
  </si>
  <si>
    <t>サナダ</t>
    <phoneticPr fontId="2"/>
  </si>
  <si>
    <t>眞田</t>
    <rPh sb="0" eb="2">
      <t>サナダ</t>
    </rPh>
    <phoneticPr fontId="2"/>
  </si>
  <si>
    <t>芽衣</t>
    <rPh sb="0" eb="1">
      <t>メ</t>
    </rPh>
    <rPh sb="1" eb="2">
      <t>イ</t>
    </rPh>
    <phoneticPr fontId="2"/>
  </si>
  <si>
    <t>サラ</t>
    <phoneticPr fontId="2"/>
  </si>
  <si>
    <t>イトウ</t>
    <phoneticPr fontId="2"/>
  </si>
  <si>
    <t>伊藤</t>
    <rPh sb="0" eb="2">
      <t>イトウ</t>
    </rPh>
    <phoneticPr fontId="2"/>
  </si>
  <si>
    <t>沙空</t>
    <rPh sb="0" eb="1">
      <t>サ</t>
    </rPh>
    <rPh sb="1" eb="2">
      <t>ソラ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</si>
  <si>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</si>
  <si>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4年</t>
    <rPh sb="1" eb="2">
      <t>ネン</t>
    </rPh>
    <phoneticPr fontId="2"/>
  </si>
  <si>
    <r>
      <t>4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</si>
  <si>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3年</t>
    <rPh sb="1" eb="2">
      <t>ネン</t>
    </rPh>
    <phoneticPr fontId="2"/>
  </si>
  <si>
    <t>南房総市立南小学校</t>
    <rPh sb="0" eb="1">
      <t>ミナミ</t>
    </rPh>
    <rPh sb="1" eb="3">
      <t>ボウソウ</t>
    </rPh>
    <rPh sb="3" eb="5">
      <t>シリツ</t>
    </rPh>
    <rPh sb="5" eb="6">
      <t>ミナミ</t>
    </rPh>
    <rPh sb="6" eb="9">
      <t>ショウガッコウ</t>
    </rPh>
    <phoneticPr fontId="2"/>
  </si>
  <si>
    <t>南房総市立南小学校</t>
    <rPh sb="0" eb="3">
      <t>ミナミボウソウ</t>
    </rPh>
    <rPh sb="3" eb="5">
      <t>シリツ</t>
    </rPh>
    <rPh sb="5" eb="6">
      <t>ミナミ</t>
    </rPh>
    <rPh sb="6" eb="9">
      <t>ショウガッコウ</t>
    </rPh>
    <phoneticPr fontId="2"/>
  </si>
  <si>
    <t>090</t>
    <phoneticPr fontId="2"/>
  </si>
  <si>
    <t>高木</t>
    <rPh sb="0" eb="2">
      <t>タカギ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</si>
</sst>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104775</xdr:colOff>
      <xdr:row>24</xdr:row>
      <xdr:rowOff>85725</xdr:rowOff>
    </xdr:from>
    <xdr:to>
      <xdr:col>1</xdr:col>
      <xdr:colOff>390525</xdr:colOff>
      <xdr:row>25</xdr:row>
      <xdr:rowOff>161925</xdr:rowOff>
    </xdr:to>
    <xdr:sp macro="" textlink="">
      <xdr:nvSpPr>
        <xdr:cNvPr id="8" name="円/楕円 7"/>
        <xdr:cNvSpPr/>
      </xdr:nvSpPr>
      <xdr:spPr>
        <a:xfrm>
          <a:off x="571500" y="5267325"/>
          <a:ext cx="285750" cy="27622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B1" zoomScaleNormal="100" workbookViewId="0">
      <selection activeCell="M7" sqref="M7:O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201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431026934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204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205</v>
      </c>
      <c r="D7" s="110"/>
      <c r="E7" s="132" t="s">
        <v>206</v>
      </c>
      <c r="F7" s="111"/>
      <c r="G7" s="92">
        <v>505946400</v>
      </c>
      <c r="H7" s="92"/>
      <c r="I7" s="92"/>
      <c r="J7" s="92">
        <v>282186</v>
      </c>
      <c r="K7" s="92"/>
      <c r="L7" s="92"/>
      <c r="M7" s="92"/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222</v>
      </c>
      <c r="AM7" s="146"/>
      <c r="AN7" s="146"/>
      <c r="AO7" s="146"/>
      <c r="AP7" s="146"/>
      <c r="AQ7" s="146"/>
      <c r="AR7" s="146"/>
      <c r="AS7" s="59" t="s">
        <v>75</v>
      </c>
      <c r="AT7" s="257">
        <v>54</v>
      </c>
    </row>
    <row r="8" spans="1:51" ht="18" customHeight="1">
      <c r="A8" s="99"/>
      <c r="B8" s="100"/>
      <c r="C8" s="134" t="s">
        <v>207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219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223</v>
      </c>
      <c r="AL8" s="150"/>
      <c r="AM8" s="150"/>
      <c r="AN8" s="150"/>
      <c r="AO8" s="60" t="s">
        <v>76</v>
      </c>
      <c r="AP8" s="150" t="s">
        <v>224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1" t="s">
        <v>214</v>
      </c>
      <c r="D9" s="110"/>
      <c r="E9" s="132" t="s">
        <v>213</v>
      </c>
      <c r="F9" s="111"/>
      <c r="G9" s="92">
        <v>505946865</v>
      </c>
      <c r="H9" s="92"/>
      <c r="I9" s="92"/>
      <c r="J9" s="92">
        <v>282189</v>
      </c>
      <c r="K9" s="92"/>
      <c r="L9" s="92"/>
      <c r="M9" s="92"/>
      <c r="N9" s="92"/>
      <c r="O9" s="92"/>
      <c r="P9" s="89" t="s">
        <v>72</v>
      </c>
      <c r="Q9" s="90"/>
      <c r="R9" s="108" t="s">
        <v>221</v>
      </c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222</v>
      </c>
      <c r="AM9" s="146"/>
      <c r="AN9" s="146"/>
      <c r="AO9" s="146"/>
      <c r="AP9" s="146"/>
      <c r="AQ9" s="146"/>
      <c r="AR9" s="146"/>
      <c r="AS9" s="59" t="s">
        <v>194</v>
      </c>
      <c r="AT9" s="258">
        <v>52</v>
      </c>
    </row>
    <row r="10" spans="1:51" ht="18" customHeight="1">
      <c r="A10" s="99"/>
      <c r="B10" s="100"/>
      <c r="C10" s="134" t="s">
        <v>288</v>
      </c>
      <c r="D10" s="135"/>
      <c r="E10" s="136" t="s">
        <v>215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228</v>
      </c>
      <c r="AL10" s="150"/>
      <c r="AM10" s="150"/>
      <c r="AN10" s="150"/>
      <c r="AO10" s="60" t="s">
        <v>195</v>
      </c>
      <c r="AP10" s="150" t="s">
        <v>229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1" t="s">
        <v>210</v>
      </c>
      <c r="D11" s="110"/>
      <c r="E11" s="132" t="s">
        <v>209</v>
      </c>
      <c r="F11" s="111"/>
      <c r="G11" s="92">
        <v>505946268</v>
      </c>
      <c r="H11" s="92"/>
      <c r="I11" s="92"/>
      <c r="J11" s="92">
        <v>15987</v>
      </c>
      <c r="K11" s="92"/>
      <c r="L11" s="92"/>
      <c r="M11" s="92"/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226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222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54</v>
      </c>
    </row>
    <row r="12" spans="1:51" ht="18" customHeight="1">
      <c r="A12" s="99"/>
      <c r="B12" s="100"/>
      <c r="C12" s="134" t="s">
        <v>211</v>
      </c>
      <c r="D12" s="135"/>
      <c r="E12" s="136" t="s">
        <v>212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231</v>
      </c>
      <c r="AL12" s="150"/>
      <c r="AM12" s="150"/>
      <c r="AN12" s="150"/>
      <c r="AO12" s="60" t="s">
        <v>195</v>
      </c>
      <c r="AP12" s="150" t="s">
        <v>230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1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1" t="s">
        <v>166</v>
      </c>
      <c r="B15" s="100"/>
      <c r="C15" s="131" t="s">
        <v>216</v>
      </c>
      <c r="D15" s="110"/>
      <c r="E15" s="132" t="s">
        <v>206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221</v>
      </c>
      <c r="S15" s="108"/>
      <c r="T15" s="108"/>
      <c r="U15" s="108"/>
      <c r="V15" s="49" t="s">
        <v>73</v>
      </c>
      <c r="W15" s="107" t="s">
        <v>218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222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54</v>
      </c>
    </row>
    <row r="16" spans="1:51" ht="18" customHeight="1">
      <c r="A16" s="99"/>
      <c r="B16" s="100"/>
      <c r="C16" s="134" t="s">
        <v>207</v>
      </c>
      <c r="D16" s="135"/>
      <c r="E16" s="136" t="s">
        <v>208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219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223</v>
      </c>
      <c r="AL16" s="150"/>
      <c r="AM16" s="150"/>
      <c r="AN16" s="150"/>
      <c r="AO16" s="60" t="s">
        <v>195</v>
      </c>
      <c r="AP16" s="150" t="s">
        <v>225</v>
      </c>
      <c r="AQ16" s="150"/>
      <c r="AR16" s="150"/>
      <c r="AS16" s="151"/>
      <c r="AT16" s="258"/>
    </row>
    <row r="17" spans="1:46">
      <c r="A17" s="99" t="s">
        <v>6</v>
      </c>
      <c r="B17" s="100"/>
      <c r="C17" s="156" t="str">
        <f>IF(P16="","",P16)</f>
        <v>千葉県南房総市白子2145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０４７０-４６-３４１６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287</v>
      </c>
      <c r="D21" s="78"/>
      <c r="E21" s="78">
        <v>8778</v>
      </c>
      <c r="F21" s="78"/>
      <c r="G21" s="78">
        <v>5869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232</v>
      </c>
      <c r="D25" s="110"/>
      <c r="E25" s="132" t="s">
        <v>235</v>
      </c>
      <c r="F25" s="111"/>
      <c r="G25" s="112" t="s">
        <v>236</v>
      </c>
      <c r="H25" s="114"/>
      <c r="I25" s="112" t="s">
        <v>237</v>
      </c>
      <c r="J25" s="113"/>
      <c r="K25" s="113"/>
      <c r="L25" s="114"/>
      <c r="M25" s="118">
        <v>510812947</v>
      </c>
      <c r="N25" s="113"/>
      <c r="O25" s="114"/>
      <c r="P25" s="118">
        <v>136</v>
      </c>
      <c r="Q25" s="113"/>
      <c r="R25" s="113"/>
      <c r="S25" s="113"/>
      <c r="T25" s="119"/>
      <c r="U25" s="1"/>
      <c r="V25" s="1"/>
      <c r="W25" s="1"/>
      <c r="X25" s="1"/>
      <c r="Y25" s="121"/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233</v>
      </c>
      <c r="D26" s="135"/>
      <c r="E26" s="136" t="s">
        <v>234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238</v>
      </c>
      <c r="D27" s="110"/>
      <c r="E27" s="132" t="s">
        <v>239</v>
      </c>
      <c r="F27" s="111"/>
      <c r="G27" s="118" t="s">
        <v>281</v>
      </c>
      <c r="H27" s="114"/>
      <c r="I27" s="112" t="s">
        <v>237</v>
      </c>
      <c r="J27" s="113"/>
      <c r="K27" s="113"/>
      <c r="L27" s="114"/>
      <c r="M27" s="118">
        <v>513421490</v>
      </c>
      <c r="N27" s="113"/>
      <c r="O27" s="114"/>
      <c r="P27" s="118">
        <v>135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240</v>
      </c>
      <c r="D28" s="135"/>
      <c r="E28" s="136" t="s">
        <v>241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243</v>
      </c>
      <c r="D29" s="110"/>
      <c r="E29" s="132" t="s">
        <v>242</v>
      </c>
      <c r="F29" s="111"/>
      <c r="G29" s="118" t="s">
        <v>281</v>
      </c>
      <c r="H29" s="114"/>
      <c r="I29" s="112" t="s">
        <v>285</v>
      </c>
      <c r="J29" s="113"/>
      <c r="K29" s="113"/>
      <c r="L29" s="114"/>
      <c r="M29" s="118">
        <v>514095034</v>
      </c>
      <c r="N29" s="113"/>
      <c r="O29" s="114"/>
      <c r="P29" s="118">
        <v>138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244</v>
      </c>
      <c r="D30" s="135"/>
      <c r="E30" s="136" t="s">
        <v>245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247</v>
      </c>
      <c r="D31" s="110"/>
      <c r="E31" s="132" t="s">
        <v>246</v>
      </c>
      <c r="F31" s="111"/>
      <c r="G31" s="118" t="s">
        <v>281</v>
      </c>
      <c r="H31" s="114"/>
      <c r="I31" s="112" t="s">
        <v>285</v>
      </c>
      <c r="J31" s="113"/>
      <c r="K31" s="113"/>
      <c r="L31" s="114"/>
      <c r="M31" s="118">
        <v>514095027</v>
      </c>
      <c r="N31" s="113"/>
      <c r="O31" s="114"/>
      <c r="P31" s="118">
        <v>146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248</v>
      </c>
      <c r="D32" s="135"/>
      <c r="E32" s="136" t="s">
        <v>249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251</v>
      </c>
      <c r="D33" s="110"/>
      <c r="E33" s="132" t="s">
        <v>250</v>
      </c>
      <c r="F33" s="111"/>
      <c r="G33" s="118" t="s">
        <v>281</v>
      </c>
      <c r="H33" s="114"/>
      <c r="I33" s="112" t="s">
        <v>285</v>
      </c>
      <c r="J33" s="113"/>
      <c r="K33" s="113"/>
      <c r="L33" s="114"/>
      <c r="M33" s="118">
        <v>514095041</v>
      </c>
      <c r="N33" s="113"/>
      <c r="O33" s="114"/>
      <c r="P33" s="118">
        <v>133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252</v>
      </c>
      <c r="D34" s="135"/>
      <c r="E34" s="136" t="s">
        <v>253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255</v>
      </c>
      <c r="D35" s="110"/>
      <c r="E35" s="132" t="s">
        <v>254</v>
      </c>
      <c r="F35" s="111"/>
      <c r="G35" s="118" t="s">
        <v>281</v>
      </c>
      <c r="H35" s="114"/>
      <c r="I35" s="112" t="s">
        <v>286</v>
      </c>
      <c r="J35" s="113"/>
      <c r="K35" s="113"/>
      <c r="L35" s="114"/>
      <c r="M35" s="118">
        <v>514095069</v>
      </c>
      <c r="N35" s="113"/>
      <c r="O35" s="114"/>
      <c r="P35" s="118">
        <v>137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256</v>
      </c>
      <c r="D36" s="135"/>
      <c r="E36" s="136" t="s">
        <v>257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259</v>
      </c>
      <c r="D37" s="110"/>
      <c r="E37" s="132" t="s">
        <v>258</v>
      </c>
      <c r="F37" s="111"/>
      <c r="G37" s="118" t="s">
        <v>281</v>
      </c>
      <c r="H37" s="114"/>
      <c r="I37" s="112" t="s">
        <v>285</v>
      </c>
      <c r="J37" s="113"/>
      <c r="K37" s="113"/>
      <c r="L37" s="114"/>
      <c r="M37" s="118">
        <v>515561931</v>
      </c>
      <c r="N37" s="113"/>
      <c r="O37" s="114"/>
      <c r="P37" s="118">
        <v>145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260</v>
      </c>
      <c r="D38" s="135"/>
      <c r="E38" s="136" t="s">
        <v>261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263</v>
      </c>
      <c r="D39" s="110"/>
      <c r="E39" s="132" t="s">
        <v>262</v>
      </c>
      <c r="F39" s="111"/>
      <c r="G39" s="112" t="s">
        <v>282</v>
      </c>
      <c r="H39" s="114"/>
      <c r="I39" s="112" t="s">
        <v>237</v>
      </c>
      <c r="J39" s="113"/>
      <c r="K39" s="113"/>
      <c r="L39" s="114"/>
      <c r="M39" s="118">
        <v>513089965</v>
      </c>
      <c r="N39" s="113"/>
      <c r="O39" s="114"/>
      <c r="P39" s="118">
        <v>127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264</v>
      </c>
      <c r="D40" s="135"/>
      <c r="E40" s="136" t="s">
        <v>265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267</v>
      </c>
      <c r="D41" s="110"/>
      <c r="E41" s="132" t="s">
        <v>266</v>
      </c>
      <c r="F41" s="111"/>
      <c r="G41" s="118" t="s">
        <v>283</v>
      </c>
      <c r="H41" s="114"/>
      <c r="I41" s="112" t="s">
        <v>237</v>
      </c>
      <c r="J41" s="113"/>
      <c r="K41" s="113"/>
      <c r="L41" s="114"/>
      <c r="M41" s="118">
        <v>514396780</v>
      </c>
      <c r="N41" s="113"/>
      <c r="O41" s="114"/>
      <c r="P41" s="118">
        <v>140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244</v>
      </c>
      <c r="D42" s="135"/>
      <c r="E42" s="136" t="s">
        <v>268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270</v>
      </c>
      <c r="D43" s="110"/>
      <c r="E43" s="132" t="s">
        <v>269</v>
      </c>
      <c r="F43" s="111"/>
      <c r="G43" s="118" t="s">
        <v>283</v>
      </c>
      <c r="H43" s="114"/>
      <c r="I43" s="112" t="s">
        <v>285</v>
      </c>
      <c r="J43" s="113"/>
      <c r="K43" s="113"/>
      <c r="L43" s="114"/>
      <c r="M43" s="118">
        <v>514696637</v>
      </c>
      <c r="N43" s="113"/>
      <c r="O43" s="114"/>
      <c r="P43" s="118">
        <v>134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271</v>
      </c>
      <c r="D44" s="135"/>
      <c r="E44" s="136" t="s">
        <v>272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274</v>
      </c>
      <c r="D45" s="110"/>
      <c r="E45" s="132" t="s">
        <v>273</v>
      </c>
      <c r="F45" s="111"/>
      <c r="G45" s="118" t="s">
        <v>283</v>
      </c>
      <c r="H45" s="114"/>
      <c r="I45" s="112" t="s">
        <v>285</v>
      </c>
      <c r="J45" s="113"/>
      <c r="K45" s="113"/>
      <c r="L45" s="114"/>
      <c r="M45" s="118">
        <v>515488908</v>
      </c>
      <c r="N45" s="113"/>
      <c r="O45" s="114"/>
      <c r="P45" s="118">
        <v>154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275</v>
      </c>
      <c r="D46" s="135"/>
      <c r="E46" s="136" t="s">
        <v>276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278</v>
      </c>
      <c r="D47" s="110"/>
      <c r="E47" s="132" t="s">
        <v>277</v>
      </c>
      <c r="F47" s="111"/>
      <c r="G47" s="112" t="s">
        <v>284</v>
      </c>
      <c r="H47" s="114"/>
      <c r="I47" s="112" t="s">
        <v>285</v>
      </c>
      <c r="J47" s="113"/>
      <c r="K47" s="113"/>
      <c r="L47" s="114"/>
      <c r="M47" s="118">
        <v>513421505</v>
      </c>
      <c r="N47" s="113"/>
      <c r="O47" s="114"/>
      <c r="P47" s="118">
        <v>128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279</v>
      </c>
      <c r="D48" s="178"/>
      <c r="E48" s="179" t="s">
        <v>280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0">
        <f>LEN(A55)</f>
        <v>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ウィンミルズ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431026934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遠藤　美幸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505946400</v>
      </c>
      <c r="H7" s="265"/>
      <c r="I7" s="265"/>
      <c r="J7" s="265">
        <f>IF(入力!J7="","",入力!J7)</f>
        <v>282186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高木　英幸</v>
      </c>
      <c r="D9" s="276"/>
      <c r="E9" s="276"/>
      <c r="F9" s="276"/>
      <c r="G9" s="265">
        <f>IF(入力!G9="","",入力!G9)</f>
        <v>505946865</v>
      </c>
      <c r="H9" s="265"/>
      <c r="I9" s="265"/>
      <c r="J9" s="265">
        <f>IF(入力!J9="","",入力!J9)</f>
        <v>282189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御子神　正人</v>
      </c>
      <c r="D11" s="276"/>
      <c r="E11" s="276"/>
      <c r="F11" s="276"/>
      <c r="G11" s="265">
        <f>IF(入力!G11="","",入力!G11)</f>
        <v>505946268</v>
      </c>
      <c r="H11" s="265"/>
      <c r="I11" s="265"/>
      <c r="J11" s="265">
        <f>IF(入力!J11="","",入力!J11)</f>
        <v>15987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遠藤　美幸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千葉県南房総市白子2145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０４７０-４６-３４１６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090－8778－5869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平川　玲</v>
      </c>
      <c r="D25" s="276"/>
      <c r="E25" s="276"/>
      <c r="F25" s="276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南房総市立南三原小学校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510812947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石井　早花</v>
      </c>
      <c r="D27" s="276"/>
      <c r="E27" s="276"/>
      <c r="F27" s="276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南房総市立南三原小学校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513421490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佐久間　愛</v>
      </c>
      <c r="D29" s="276"/>
      <c r="E29" s="276"/>
      <c r="F29" s="276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南房総市立南小学校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514095034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服部　咲弥香</v>
      </c>
      <c r="D31" s="276"/>
      <c r="E31" s="276"/>
      <c r="F31" s="276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南房総市立南小学校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514095027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笹子　紗</v>
      </c>
      <c r="D33" s="276"/>
      <c r="E33" s="276"/>
      <c r="F33" s="276"/>
      <c r="G33" s="263" t="str">
        <f>IF(入力!G33="","",入力!G33)</f>
        <v>5年</v>
      </c>
      <c r="H33" s="263" t="str">
        <f>IF(入力!H33="","",入力!H33)</f>
        <v/>
      </c>
      <c r="I33" s="263" t="str">
        <f>IF(入力!I33="","",入力!I33)</f>
        <v>南房総市立南小学校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514095041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高橋　美羽</v>
      </c>
      <c r="D35" s="276"/>
      <c r="E35" s="276"/>
      <c r="F35" s="276"/>
      <c r="G35" s="263" t="str">
        <f>IF(入力!G35="","",入力!G35)</f>
        <v>5年</v>
      </c>
      <c r="H35" s="263" t="str">
        <f>IF(入力!H35="","",入力!H35)</f>
        <v/>
      </c>
      <c r="I35" s="263" t="str">
        <f>IF(入力!I35="","",入力!I35)</f>
        <v>南房総市立南小学校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514095069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薦岡　優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南房総市立南小学校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515561931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鈴木　舞</v>
      </c>
      <c r="D39" s="276"/>
      <c r="E39" s="276"/>
      <c r="F39" s="276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南房総市立南三原小学校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513089965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佐久間　理恵子</v>
      </c>
      <c r="D41" s="276"/>
      <c r="E41" s="276"/>
      <c r="F41" s="276"/>
      <c r="G41" s="263" t="str">
        <f>IF(入力!G41="","",入力!G41)</f>
        <v>4年</v>
      </c>
      <c r="H41" s="263" t="str">
        <f>IF(入力!H41="","",入力!H41)</f>
        <v/>
      </c>
      <c r="I41" s="263" t="str">
        <f>IF(入力!I41="","",入力!I41)</f>
        <v>南房総市立南三原小学校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514396780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小澤　歩帆</v>
      </c>
      <c r="D43" s="276"/>
      <c r="E43" s="276"/>
      <c r="F43" s="276"/>
      <c r="G43" s="263" t="str">
        <f>IF(入力!G43="","",入力!G43)</f>
        <v>4年</v>
      </c>
      <c r="H43" s="263" t="str">
        <f>IF(入力!H43="","",入力!H43)</f>
        <v/>
      </c>
      <c r="I43" s="263" t="str">
        <f>IF(入力!I43="","",入力!I43)</f>
        <v>南房総市立南小学校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514696637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眞田　芽衣</v>
      </c>
      <c r="D45" s="276"/>
      <c r="E45" s="276"/>
      <c r="F45" s="276"/>
      <c r="G45" s="263" t="str">
        <f>IF(入力!G45="","",入力!G45)</f>
        <v>4年</v>
      </c>
      <c r="H45" s="263" t="str">
        <f>IF(入力!H45="","",入力!H45)</f>
        <v/>
      </c>
      <c r="I45" s="263" t="str">
        <f>IF(入力!I45="","",入力!I45)</f>
        <v>南房総市立南小学校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515488908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伊藤　沙空</v>
      </c>
      <c r="D47" s="276"/>
      <c r="E47" s="276"/>
      <c r="F47" s="276"/>
      <c r="G47" s="263" t="str">
        <f>IF(入力!G47="","",入力!G47)</f>
        <v>3年</v>
      </c>
      <c r="H47" s="263" t="str">
        <f>IF(入力!H47="","",入力!H47)</f>
        <v/>
      </c>
      <c r="I47" s="263" t="str">
        <f>IF(入力!I47="","",入力!I47)</f>
        <v>南房総市立南小学校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513421505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ウィンミルズ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南房総市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ウィンミルズ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431026934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南三原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282186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282189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>
        <f>IF(入力!J11="","",入力!J11)</f>
        <v>15987</v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/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エンドウ　ヨシユキ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54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２９９</v>
      </c>
      <c r="AC22" s="302"/>
      <c r="AD22" s="302"/>
      <c r="AE22" s="302"/>
      <c r="AF22" s="16" t="s">
        <v>73</v>
      </c>
      <c r="AG22" s="302" t="str">
        <f>IF(入力!W7="","",入力!W7)</f>
        <v>２５２１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０４７０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遠藤　美幸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千葉県南房総市白子2145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４６</v>
      </c>
      <c r="AY23" s="298"/>
      <c r="AZ23" s="298"/>
      <c r="BA23" s="298"/>
      <c r="BB23" s="19" t="s">
        <v>76</v>
      </c>
      <c r="BC23" s="298" t="str">
        <f>IF(入力!AP8="","",入力!AP8)</f>
        <v>３４１６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タカギ　ヒデユキ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52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２９９</v>
      </c>
      <c r="AC24" s="302"/>
      <c r="AD24" s="302"/>
      <c r="AE24" s="302"/>
      <c r="AF24" s="16" t="s">
        <v>73</v>
      </c>
      <c r="AG24" s="302" t="str">
        <f>IF(入力!W9="","",入力!W9)</f>
        <v/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０４７０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高木　英幸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千葉県南房総市和田町海発１５０８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４７</v>
      </c>
      <c r="AY25" s="298"/>
      <c r="AZ25" s="298"/>
      <c r="BA25" s="298"/>
      <c r="BB25" s="19" t="s">
        <v>76</v>
      </c>
      <c r="BC25" s="298" t="str">
        <f>IF(入力!AP10="","",入力!AP10)</f>
        <v>３８４７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ミコガミ　マサヒト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54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２９９</v>
      </c>
      <c r="AC26" s="302"/>
      <c r="AD26" s="302"/>
      <c r="AE26" s="302"/>
      <c r="AF26" s="16" t="s">
        <v>73</v>
      </c>
      <c r="AG26" s="302" t="str">
        <f>IF(入力!W11="","",入力!W11)</f>
        <v>２５１２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０４７０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御子神　正人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千葉県南房総市岩糸４８５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４６</v>
      </c>
      <c r="AY27" s="298"/>
      <c r="AZ27" s="298"/>
      <c r="BA27" s="298"/>
      <c r="BB27" s="19" t="s">
        <v>76</v>
      </c>
      <c r="BC27" s="298" t="str">
        <f>IF(入力!AP12="","",入力!AP12)</f>
        <v>２１４７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エンドウ　ヨシユキ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54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２９９</v>
      </c>
      <c r="AC28" s="302"/>
      <c r="AD28" s="302"/>
      <c r="AE28" s="302"/>
      <c r="AF28" s="16" t="s">
        <v>73</v>
      </c>
      <c r="AG28" s="302" t="str">
        <f>IF(入力!W15="","",入力!W15)</f>
        <v>２５２１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０４７０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遠藤　美幸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千葉県南房総市白子2145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４６</v>
      </c>
      <c r="AY29" s="357"/>
      <c r="AZ29" s="357"/>
      <c r="BA29" s="357"/>
      <c r="BB29" s="73" t="s">
        <v>76</v>
      </c>
      <c r="BC29" s="357" t="str">
        <f>IF(入力!AP16="","",入力!AP16)</f>
        <v>３４１６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>
        <f>IF(入力!B25="","",入力!B25)</f>
        <v>1</v>
      </c>
      <c r="D34" s="417"/>
      <c r="E34" s="418"/>
      <c r="F34" s="403" t="str">
        <f>IF(入力!C26="","",入力!C25&amp;"　"&amp;入力!E25&amp;"
"&amp;入力!C26&amp;"　"&amp;入力!E26)</f>
        <v>ヒラカワ　レイ
平川　玲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 t="str">
        <f>IF(入力!G25="","",入力!G25)</f>
        <v>5年</v>
      </c>
      <c r="R34" s="391"/>
      <c r="S34" s="392"/>
      <c r="T34" s="409" t="str">
        <f>IF(入力!I25="","",入力!I25)</f>
        <v>南房総市立南三原小学校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510812947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136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イシイ　ハヤカ
石井　早花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 t="str">
        <f>IF(入力!G27="","",入力!G27)</f>
        <v>5年</v>
      </c>
      <c r="R36" s="391"/>
      <c r="S36" s="392"/>
      <c r="T36" s="409" t="str">
        <f>IF(入力!I27="","",入力!I27)</f>
        <v>南房総市立南三原小学校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513421490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135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サクマ　アイ
佐久間　愛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 t="str">
        <f>IF(入力!G29="","",入力!G29)</f>
        <v>5年</v>
      </c>
      <c r="R38" s="391"/>
      <c r="S38" s="392"/>
      <c r="T38" s="409" t="str">
        <f>IF(入力!I29="","",入力!I29)</f>
        <v>南房総市立南小学校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514095034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138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ハットリ　サヤカ
服部　咲弥香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 t="str">
        <f>IF(入力!G31="","",入力!G31)</f>
        <v>5年</v>
      </c>
      <c r="R40" s="391"/>
      <c r="S40" s="392"/>
      <c r="T40" s="409" t="str">
        <f>IF(入力!I31="","",入力!I31)</f>
        <v>南房総市立南小学校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514095027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146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ササゴ　スズ
笹子　紗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 t="str">
        <f>IF(入力!G33="","",入力!G33)</f>
        <v>5年</v>
      </c>
      <c r="R42" s="391"/>
      <c r="S42" s="392"/>
      <c r="T42" s="409" t="str">
        <f>IF(入力!I33="","",入力!I33)</f>
        <v>南房総市立南小学校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514095041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133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タカハシ　ミウ
高橋　美羽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 t="str">
        <f>IF(入力!G35="","",入力!G35)</f>
        <v>5年</v>
      </c>
      <c r="R44" s="391"/>
      <c r="S44" s="392"/>
      <c r="T44" s="409" t="str">
        <f>IF(入力!I35="","",入力!I35)</f>
        <v>南房総市立南小学校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514095069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137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コモオカ　ユウ
薦岡　優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>5年</v>
      </c>
      <c r="R46" s="391"/>
      <c r="S46" s="392"/>
      <c r="T46" s="409" t="str">
        <f>IF(入力!I37="","",入力!I37)</f>
        <v>南房総市立南小学校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515561931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145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スズキ　マイ
鈴木　舞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>4年</v>
      </c>
      <c r="R48" s="391"/>
      <c r="S48" s="392"/>
      <c r="T48" s="409" t="str">
        <f>IF(入力!I39="","",入力!I39)</f>
        <v>南房総市立南三原小学校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513089965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127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サクマ　リエコ
佐久間　理恵子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>4年</v>
      </c>
      <c r="R50" s="391"/>
      <c r="S50" s="392"/>
      <c r="T50" s="409" t="str">
        <f>IF(入力!I41="","",入力!I41)</f>
        <v>南房総市立南三原小学校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514396780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140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オザワ　ホホ
小澤　歩帆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>4年</v>
      </c>
      <c r="R52" s="391"/>
      <c r="S52" s="392"/>
      <c r="T52" s="409" t="str">
        <f>IF(入力!I43="","",入力!I43)</f>
        <v>南房総市立南小学校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514696637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134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サナダ　メイ
眞田　芽衣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>4年</v>
      </c>
      <c r="R54" s="391"/>
      <c r="S54" s="392"/>
      <c r="T54" s="409" t="str">
        <f>IF(入力!I45="","",入力!I45)</f>
        <v>南房総市立南小学校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515488908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154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イトウ　サラ
伊藤　沙空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>3年</v>
      </c>
      <c r="R56" s="391"/>
      <c r="S56" s="392"/>
      <c r="T56" s="409" t="str">
        <f>IF(入力!I47="","",入力!I47)</f>
        <v>南房総市立南小学校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513421505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128</v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ウィンミルズ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431026934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遠藤　美幸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505946400</v>
      </c>
      <c r="H7" s="265"/>
      <c r="I7" s="265"/>
      <c r="J7" s="265">
        <f>IF(入力!J7="","",入力!J7)</f>
        <v>282186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高木　英幸</v>
      </c>
      <c r="D9" s="276"/>
      <c r="E9" s="276"/>
      <c r="F9" s="276"/>
      <c r="G9" s="265">
        <f>IF(入力!G9="","",入力!G9)</f>
        <v>505946865</v>
      </c>
      <c r="H9" s="265"/>
      <c r="I9" s="265"/>
      <c r="J9" s="265">
        <f>IF(入力!J9="","",入力!J9)</f>
        <v>282189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御子神　正人</v>
      </c>
      <c r="D11" s="276"/>
      <c r="E11" s="276"/>
      <c r="F11" s="276"/>
      <c r="G11" s="265">
        <f>IF(入力!G11="","",入力!G11)</f>
        <v>505946268</v>
      </c>
      <c r="H11" s="265"/>
      <c r="I11" s="265"/>
      <c r="J11" s="265">
        <f>IF(入力!J11="","",入力!J11)</f>
        <v>15987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遠藤　美幸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千葉県南房総市白子2145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０４７０-４６-３４１６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090－8778－5869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平川　玲</v>
      </c>
      <c r="D25" s="276"/>
      <c r="E25" s="276"/>
      <c r="F25" s="276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南房総市立南三原小学校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510812947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石井　早花</v>
      </c>
      <c r="D27" s="276"/>
      <c r="E27" s="276"/>
      <c r="F27" s="276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南房総市立南三原小学校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513421490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佐久間　愛</v>
      </c>
      <c r="D29" s="276"/>
      <c r="E29" s="276"/>
      <c r="F29" s="276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南房総市立南小学校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514095034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服部　咲弥香</v>
      </c>
      <c r="D31" s="276"/>
      <c r="E31" s="276"/>
      <c r="F31" s="276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南房総市立南小学校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514095027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笹子　紗</v>
      </c>
      <c r="D33" s="276"/>
      <c r="E33" s="276"/>
      <c r="F33" s="276"/>
      <c r="G33" s="263" t="str">
        <f>IF(入力!G33="","",入力!G33)</f>
        <v>5年</v>
      </c>
      <c r="H33" s="263" t="str">
        <f>IF(入力!H33="","",入力!H33)</f>
        <v/>
      </c>
      <c r="I33" s="263" t="str">
        <f>IF(入力!I33="","",入力!I33)</f>
        <v>南房総市立南小学校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514095041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高橋　美羽</v>
      </c>
      <c r="D35" s="276"/>
      <c r="E35" s="276"/>
      <c r="F35" s="276"/>
      <c r="G35" s="263" t="str">
        <f>IF(入力!G35="","",入力!G35)</f>
        <v>5年</v>
      </c>
      <c r="H35" s="263" t="str">
        <f>IF(入力!H35="","",入力!H35)</f>
        <v/>
      </c>
      <c r="I35" s="263" t="str">
        <f>IF(入力!I35="","",入力!I35)</f>
        <v>南房総市立南小学校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514095069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薦岡　優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南房総市立南小学校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515561931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鈴木　舞</v>
      </c>
      <c r="D39" s="276"/>
      <c r="E39" s="276"/>
      <c r="F39" s="276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南房総市立南三原小学校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513089965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佐久間　理恵子</v>
      </c>
      <c r="D41" s="276"/>
      <c r="E41" s="276"/>
      <c r="F41" s="276"/>
      <c r="G41" s="263" t="str">
        <f>IF(入力!G41="","",入力!G41)</f>
        <v>4年</v>
      </c>
      <c r="H41" s="263" t="str">
        <f>IF(入力!H41="","",入力!H41)</f>
        <v/>
      </c>
      <c r="I41" s="263" t="str">
        <f>IF(入力!I41="","",入力!I41)</f>
        <v>南房総市立南三原小学校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514396780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小澤　歩帆</v>
      </c>
      <c r="D43" s="276"/>
      <c r="E43" s="276"/>
      <c r="F43" s="276"/>
      <c r="G43" s="263" t="str">
        <f>IF(入力!G43="","",入力!G43)</f>
        <v>4年</v>
      </c>
      <c r="H43" s="263" t="str">
        <f>IF(入力!H43="","",入力!H43)</f>
        <v/>
      </c>
      <c r="I43" s="263" t="str">
        <f>IF(入力!I43="","",入力!I43)</f>
        <v>南房総市立南小学校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514696637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眞田　芽衣</v>
      </c>
      <c r="D45" s="276"/>
      <c r="E45" s="276"/>
      <c r="F45" s="276"/>
      <c r="G45" s="263" t="str">
        <f>IF(入力!G45="","",入力!G45)</f>
        <v>4年</v>
      </c>
      <c r="H45" s="263" t="str">
        <f>IF(入力!H45="","",入力!H45)</f>
        <v/>
      </c>
      <c r="I45" s="263" t="str">
        <f>IF(入力!I45="","",入力!I45)</f>
        <v>南房総市立南小学校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515488908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伊藤　沙空</v>
      </c>
      <c r="D47" s="276"/>
      <c r="E47" s="276"/>
      <c r="F47" s="276"/>
      <c r="G47" s="263" t="str">
        <f>IF(入力!G47="","",入力!G47)</f>
        <v>3年</v>
      </c>
      <c r="H47" s="263" t="str">
        <f>IF(入力!H47="","",入力!H47)</f>
        <v/>
      </c>
      <c r="I47" s="263" t="str">
        <f>IF(入力!I47="","",入力!I47)</f>
        <v>南房総市立南小学校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513421505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ウィンミルズ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431026934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遠藤　美幸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505946400</v>
      </c>
      <c r="H7" s="265"/>
      <c r="I7" s="265"/>
      <c r="J7" s="265">
        <f>IF(入力!J7="","",入力!J7)</f>
        <v>282186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高木　英幸</v>
      </c>
      <c r="D9" s="276"/>
      <c r="E9" s="276"/>
      <c r="F9" s="276"/>
      <c r="G9" s="265">
        <f>IF(入力!G9="","",入力!G9)</f>
        <v>505946865</v>
      </c>
      <c r="H9" s="265"/>
      <c r="I9" s="265"/>
      <c r="J9" s="265">
        <f>IF(入力!J9="","",入力!J9)</f>
        <v>282189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御子神　正人</v>
      </c>
      <c r="D11" s="276"/>
      <c r="E11" s="276"/>
      <c r="F11" s="276"/>
      <c r="G11" s="265">
        <f>IF(入力!G11="","",入力!G11)</f>
        <v>505946268</v>
      </c>
      <c r="H11" s="265"/>
      <c r="I11" s="265"/>
      <c r="J11" s="265">
        <f>IF(入力!J11="","",入力!J11)</f>
        <v>15987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遠藤　美幸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千葉県南房総市白子2145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０４７０-４６-３４１６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090－8778－5869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平川　玲</v>
      </c>
      <c r="D25" s="276"/>
      <c r="E25" s="276"/>
      <c r="F25" s="276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南房総市立南三原小学校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510812947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石井　早花</v>
      </c>
      <c r="D27" s="276"/>
      <c r="E27" s="276"/>
      <c r="F27" s="276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南房総市立南三原小学校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513421490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佐久間　愛</v>
      </c>
      <c r="D29" s="276"/>
      <c r="E29" s="276"/>
      <c r="F29" s="276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南房総市立南小学校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514095034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服部　咲弥香</v>
      </c>
      <c r="D31" s="276"/>
      <c r="E31" s="276"/>
      <c r="F31" s="276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南房総市立南小学校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514095027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笹子　紗</v>
      </c>
      <c r="D33" s="276"/>
      <c r="E33" s="276"/>
      <c r="F33" s="276"/>
      <c r="G33" s="263" t="str">
        <f>IF(入力!G33="","",入力!G33)</f>
        <v>5年</v>
      </c>
      <c r="H33" s="263" t="str">
        <f>IF(入力!H33="","",入力!H33)</f>
        <v/>
      </c>
      <c r="I33" s="263" t="str">
        <f>IF(入力!I33="","",入力!I33)</f>
        <v>南房総市立南小学校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514095041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高橋　美羽</v>
      </c>
      <c r="D35" s="276"/>
      <c r="E35" s="276"/>
      <c r="F35" s="276"/>
      <c r="G35" s="263" t="str">
        <f>IF(入力!G35="","",入力!G35)</f>
        <v>5年</v>
      </c>
      <c r="H35" s="263" t="str">
        <f>IF(入力!H35="","",入力!H35)</f>
        <v/>
      </c>
      <c r="I35" s="263" t="str">
        <f>IF(入力!I35="","",入力!I35)</f>
        <v>南房総市立南小学校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514095069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薦岡　優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南房総市立南小学校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515561931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鈴木　舞</v>
      </c>
      <c r="D39" s="276"/>
      <c r="E39" s="276"/>
      <c r="F39" s="276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南房総市立南三原小学校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513089965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佐久間　理恵子</v>
      </c>
      <c r="D41" s="276"/>
      <c r="E41" s="276"/>
      <c r="F41" s="276"/>
      <c r="G41" s="263" t="str">
        <f>IF(入力!G41="","",入力!G41)</f>
        <v>4年</v>
      </c>
      <c r="H41" s="263" t="str">
        <f>IF(入力!H41="","",入力!H41)</f>
        <v/>
      </c>
      <c r="I41" s="263" t="str">
        <f>IF(入力!I41="","",入力!I41)</f>
        <v>南房総市立南三原小学校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514396780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小澤　歩帆</v>
      </c>
      <c r="D43" s="276"/>
      <c r="E43" s="276"/>
      <c r="F43" s="276"/>
      <c r="G43" s="263" t="str">
        <f>IF(入力!G43="","",入力!G43)</f>
        <v>4年</v>
      </c>
      <c r="H43" s="263" t="str">
        <f>IF(入力!H43="","",入力!H43)</f>
        <v/>
      </c>
      <c r="I43" s="263" t="str">
        <f>IF(入力!I43="","",入力!I43)</f>
        <v>南房総市立南小学校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514696637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眞田　芽衣</v>
      </c>
      <c r="D45" s="276"/>
      <c r="E45" s="276"/>
      <c r="F45" s="276"/>
      <c r="G45" s="263" t="str">
        <f>IF(入力!G45="","",入力!G45)</f>
        <v>4年</v>
      </c>
      <c r="H45" s="263" t="str">
        <f>IF(入力!H45="","",入力!H45)</f>
        <v/>
      </c>
      <c r="I45" s="263" t="str">
        <f>IF(入力!I45="","",入力!I45)</f>
        <v>南房総市立南小学校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515488908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伊藤　沙空</v>
      </c>
      <c r="D47" s="276"/>
      <c r="E47" s="276"/>
      <c r="F47" s="276"/>
      <c r="G47" s="263" t="str">
        <f>IF(入力!G47="","",入力!G47)</f>
        <v>3年</v>
      </c>
      <c r="H47" s="263" t="str">
        <f>IF(入力!H47="","",入力!H47)</f>
        <v/>
      </c>
      <c r="I47" s="263" t="str">
        <f>IF(入力!I47="","",入力!I47)</f>
        <v>南房総市立南小学校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513421505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0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ウィンミルズ</v>
      </c>
      <c r="C7" s="33" t="str">
        <f>IF(入力!C2="","",入力!C2)</f>
        <v>ウィンミルズ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南三原</v>
      </c>
      <c r="T7" s="33"/>
      <c r="U7" s="33">
        <f>IF(入力!C4="","",入力!C4)</f>
        <v>431026934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遠藤</v>
      </c>
      <c r="D16" s="33" t="str">
        <f>IF(入力!E8="","",入力!E8)</f>
        <v>美幸</v>
      </c>
      <c r="E16" s="33" t="str">
        <f>IF(入力!C7="","",入力!C7)</f>
        <v>エンドウ</v>
      </c>
      <c r="F16" s="33" t="str">
        <f>IF(入力!E7="","",入力!E7)</f>
        <v>ヨシユキ</v>
      </c>
      <c r="G16" s="33">
        <f>IF(入力!G7="","",入力!G7)</f>
        <v>505946400</v>
      </c>
      <c r="H16" s="33">
        <f>IF(入力!J7="","",入力!J7)</f>
        <v>282186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２５２１</v>
      </c>
      <c r="T16" s="33" t="str">
        <f>IF(入力!P8="","",入力!P8)</f>
        <v>千葉県南房総市白子2145</v>
      </c>
      <c r="U16" s="33" t="str">
        <f>IF(入力!AL7="","",入力!AL7)</f>
        <v>０４７０</v>
      </c>
      <c r="V16" s="33" t="str">
        <f>IF(入力!AK8="","",入力!AK8)</f>
        <v>４６</v>
      </c>
      <c r="W16" s="33" t="str">
        <f>IF(入力!AP8="","",入力!AP8)</f>
        <v>３４１６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高木</v>
      </c>
      <c r="D17" s="33" t="str">
        <f>IF(入力!E10="","",入力!E10)</f>
        <v>英幸</v>
      </c>
      <c r="E17" s="33" t="str">
        <f>IF(入力!C9="","",入力!C9)</f>
        <v>タカギ</v>
      </c>
      <c r="F17" s="33" t="str">
        <f>IF(入力!E9="","",入力!E9)</f>
        <v>ヒデユキ</v>
      </c>
      <c r="G17" s="33">
        <f>IF(入力!G9="","",入力!G9)</f>
        <v>505946865</v>
      </c>
      <c r="H17" s="33">
        <f>IF(入力!J9="","",入力!J9)</f>
        <v>282189</v>
      </c>
      <c r="I17" s="33" t="str">
        <f>IF(入力!M9="","",入力!M9)</f>
        <v/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２９９</v>
      </c>
      <c r="S17" s="33" t="str">
        <f>IF(入力!W9="","",入力!W9)</f>
        <v/>
      </c>
      <c r="T17" s="33" t="str">
        <f>IF(入力!P10="","",入力!P10)</f>
        <v>千葉県南房総市和田町海発１５０８</v>
      </c>
      <c r="U17" s="33" t="str">
        <f>IF(入力!AL9="","",入力!AL9)</f>
        <v>０４７０</v>
      </c>
      <c r="V17" s="33" t="str">
        <f>IF(入力!AK10="","",入力!AK10)</f>
        <v>４７</v>
      </c>
      <c r="W17" s="33" t="str">
        <f>IF(入力!AP10="","",入力!AP10)</f>
        <v>３８４７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御子神</v>
      </c>
      <c r="D20" s="33" t="str">
        <f>IF(入力!E12="","",入力!E12)</f>
        <v>正人</v>
      </c>
      <c r="E20" s="33" t="str">
        <f>IF(入力!C11="","",入力!C11)</f>
        <v>ミコガミ</v>
      </c>
      <c r="F20" s="33" t="str">
        <f>IF(入力!E11="","",入力!E11)</f>
        <v>マサヒト</v>
      </c>
      <c r="G20" s="33">
        <f>IF(入力!G11="","",入力!G11)</f>
        <v>505946268</v>
      </c>
      <c r="H20" s="33">
        <f>IF(入力!J11="","",入力!J11)</f>
        <v>15987</v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２９９</v>
      </c>
      <c r="S20" s="33" t="str">
        <f>IF(入力!W11="","",入力!W11)</f>
        <v>２５１２</v>
      </c>
      <c r="T20" s="33" t="str">
        <f>IF(入力!P12="","",入力!P12)</f>
        <v>千葉県南房総市岩糸４８５</v>
      </c>
      <c r="U20" s="33" t="str">
        <f>IF(入力!AL11="","",入力!AL11)</f>
        <v>０４７０</v>
      </c>
      <c r="V20" s="33" t="str">
        <f>IF(入力!AK12="","",入力!AK12)</f>
        <v>４６</v>
      </c>
      <c r="W20" s="33" t="str">
        <f>IF(入力!AP12="","",入力!AP12)</f>
        <v>２１４７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遠藤</v>
      </c>
      <c r="D22" s="33" t="str">
        <f>IF(入力!E16="","",入力!E16)</f>
        <v>美幸</v>
      </c>
      <c r="E22" s="33" t="str">
        <f>IF(入力!C15="","",入力!C15)</f>
        <v>エンドウ</v>
      </c>
      <c r="F22" s="33" t="str">
        <f>IF(入力!E15="","",入力!E15)</f>
        <v>ヨシユキ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090</v>
      </c>
      <c r="O22" s="33">
        <f>IF(入力!E21="","",入力!E21)</f>
        <v>8778</v>
      </c>
      <c r="P22" s="33">
        <f>IF(入力!G21="","",入力!G21)</f>
        <v>5869</v>
      </c>
      <c r="Q22" s="33"/>
      <c r="R22" s="33" t="str">
        <f>IF(入力!R15="","",入力!R15)</f>
        <v>２９９</v>
      </c>
      <c r="S22" s="33" t="str">
        <f>IF(入力!W15="","",入力!W15)</f>
        <v>２５２１</v>
      </c>
      <c r="T22" s="33" t="str">
        <f>IF(入力!P16="","",入力!P16)</f>
        <v>千葉県南房総市白子2145</v>
      </c>
      <c r="U22" s="33" t="str">
        <f>IF(入力!AL15="","",入力!AL15)</f>
        <v>０４７０</v>
      </c>
      <c r="V22" s="33" t="str">
        <f>IF(入力!AK16="","",入力!AK16)</f>
        <v>４６</v>
      </c>
      <c r="W22" s="33" t="str">
        <f>IF(入力!AP16="","",入力!AP16)</f>
        <v>３４１６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平川</v>
      </c>
      <c r="D24" s="75" t="str">
        <f>VLOOKUP($B$51,$A$53:$F$352,4)</f>
        <v>玲</v>
      </c>
      <c r="E24" s="75" t="str">
        <f>VLOOKUP($B$51,$A$53:$F$352,5)</f>
        <v>ヒラカワ</v>
      </c>
      <c r="F24" s="75" t="str">
        <f>VLOOKUP($B$51,$A$53:$F$352,6)</f>
        <v>レイ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平川</v>
      </c>
      <c r="D53" s="33" t="str">
        <f>IF(入力!E26="","",入力!E26)</f>
        <v>玲</v>
      </c>
      <c r="E53" s="33" t="str">
        <f>IF(入力!C25="","",入力!C25)</f>
        <v>ヒラカワ</v>
      </c>
      <c r="F53" s="33" t="str">
        <f>IF(入力!E25="","",入力!E25)</f>
        <v>レイ</v>
      </c>
      <c r="G53" s="33">
        <f>IF(入力!M25="","",入力!M25)</f>
        <v>510812947</v>
      </c>
      <c r="H53" s="33" t="str">
        <f>IF(入力!I25="","",入力!I25)</f>
        <v>南房総市立南三原小学校</v>
      </c>
      <c r="I53" s="33" t="str">
        <f>IF(入力!G25="","",入力!G25)</f>
        <v>5年</v>
      </c>
      <c r="J53" s="33">
        <f>IF(入力!P25="","",入力!P25)</f>
        <v>136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石井</v>
      </c>
      <c r="D54" s="33" t="str">
        <f>IF(入力!E28="","",入力!E28)</f>
        <v>早花</v>
      </c>
      <c r="E54" s="33" t="str">
        <f>IF(入力!C27="","",入力!C27)</f>
        <v>イシイ</v>
      </c>
      <c r="F54" s="33" t="str">
        <f>IF(入力!E27="","",入力!E27)</f>
        <v>ハヤカ</v>
      </c>
      <c r="G54" s="33">
        <f>IF(入力!M27="","",入力!M27)</f>
        <v>513421490</v>
      </c>
      <c r="H54" s="33" t="str">
        <f>IF(入力!I27="","",入力!I27)</f>
        <v>南房総市立南三原小学校</v>
      </c>
      <c r="I54" s="33" t="str">
        <f>IF(入力!G27="","",入力!G27)</f>
        <v>5年</v>
      </c>
      <c r="J54" s="33">
        <f>IF(入力!P27="","",入力!P27)</f>
        <v>135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佐久間</v>
      </c>
      <c r="D55" s="33" t="str">
        <f>IF(入力!E30="","",入力!E30)</f>
        <v>愛</v>
      </c>
      <c r="E55" s="33" t="str">
        <f>IF(入力!C29="","",入力!C29)</f>
        <v>サクマ</v>
      </c>
      <c r="F55" s="33" t="str">
        <f>IF(入力!E29="","",入力!E29)</f>
        <v>アイ</v>
      </c>
      <c r="G55" s="33">
        <f>IF(入力!M29="","",入力!M29)</f>
        <v>514095034</v>
      </c>
      <c r="H55" s="33" t="str">
        <f>IF(入力!I29="","",入力!I29)</f>
        <v>南房総市立南小学校</v>
      </c>
      <c r="I55" s="33" t="str">
        <f>IF(入力!G29="","",入力!G29)</f>
        <v>5年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服部</v>
      </c>
      <c r="D56" s="33" t="str">
        <f>IF(入力!E32="","",入力!E32)</f>
        <v>咲弥香</v>
      </c>
      <c r="E56" s="33" t="str">
        <f>IF(入力!C31="","",入力!C31)</f>
        <v>ハットリ</v>
      </c>
      <c r="F56" s="33" t="str">
        <f>IF(入力!E31="","",入力!E31)</f>
        <v>サヤカ</v>
      </c>
      <c r="G56" s="33">
        <f>IF(入力!M31="","",入力!M31)</f>
        <v>514095027</v>
      </c>
      <c r="H56" s="33" t="str">
        <f>IF(入力!I31="","",入力!I31)</f>
        <v>南房総市立南小学校</v>
      </c>
      <c r="I56" s="33" t="str">
        <f>IF(入力!G31="","",入力!G31)</f>
        <v>5年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笹子</v>
      </c>
      <c r="D57" s="33" t="str">
        <f>IF(入力!E34="","",入力!E34)</f>
        <v>紗</v>
      </c>
      <c r="E57" s="33" t="str">
        <f>IF(入力!C33="","",入力!C33)</f>
        <v>ササゴ</v>
      </c>
      <c r="F57" s="33" t="str">
        <f>IF(入力!E33="","",入力!E33)</f>
        <v>スズ</v>
      </c>
      <c r="G57" s="33">
        <f>IF(入力!M33="","",入力!M33)</f>
        <v>514095041</v>
      </c>
      <c r="H57" s="33" t="str">
        <f>IF(入力!I33="","",入力!I33)</f>
        <v>南房総市立南小学校</v>
      </c>
      <c r="I57" s="33" t="str">
        <f>IF(入力!G33="","",入力!G33)</f>
        <v>5年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美羽</v>
      </c>
      <c r="E58" s="33" t="str">
        <f>IF(入力!C35="","",入力!C35)</f>
        <v>タカハシ</v>
      </c>
      <c r="F58" s="33" t="str">
        <f>IF(入力!E35="","",入力!E35)</f>
        <v>ミウ</v>
      </c>
      <c r="G58" s="33">
        <f>IF(入力!M35="","",入力!M35)</f>
        <v>514095069</v>
      </c>
      <c r="H58" s="33" t="str">
        <f>IF(入力!I35="","",入力!I35)</f>
        <v>南房総市立南小学校</v>
      </c>
      <c r="I58" s="33" t="str">
        <f>IF(入力!G35="","",入力!G35)</f>
        <v>5年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薦岡</v>
      </c>
      <c r="D59" s="33" t="str">
        <f>IF(入力!E38="","",入力!E38)</f>
        <v>優</v>
      </c>
      <c r="E59" s="33" t="str">
        <f>IF(入力!C37="","",入力!C37)</f>
        <v>コモオカ</v>
      </c>
      <c r="F59" s="33" t="str">
        <f>IF(入力!E37="","",入力!E37)</f>
        <v>ユウ</v>
      </c>
      <c r="G59" s="33">
        <f>IF(入力!M37="","",入力!M37)</f>
        <v>515561931</v>
      </c>
      <c r="H59" s="33" t="str">
        <f>IF(入力!I37="","",入力!I37)</f>
        <v>南房総市立南小学校</v>
      </c>
      <c r="I59" s="33" t="str">
        <f>IF(入力!G37="","",入力!G37)</f>
        <v>5年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舞</v>
      </c>
      <c r="E60" s="33" t="str">
        <f>IF(入力!C39="","",入力!C39)</f>
        <v>スズキ</v>
      </c>
      <c r="F60" s="33" t="str">
        <f>IF(入力!E39="","",入力!E39)</f>
        <v>マイ</v>
      </c>
      <c r="G60" s="33">
        <f>IF(入力!M39="","",入力!M39)</f>
        <v>513089965</v>
      </c>
      <c r="H60" s="33" t="str">
        <f>IF(入力!I39="","",入力!I39)</f>
        <v>南房総市立南三原小学校</v>
      </c>
      <c r="I60" s="33" t="str">
        <f>IF(入力!G39="","",入力!G39)</f>
        <v>4年</v>
      </c>
      <c r="J60" s="33">
        <f>IF(入力!P39="","",入力!P39)</f>
        <v>127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佐久間</v>
      </c>
      <c r="D61" s="33" t="str">
        <f>IF(入力!E42="","",入力!E42)</f>
        <v>理恵子</v>
      </c>
      <c r="E61" s="33" t="str">
        <f>IF(入力!C41="","",入力!C41)</f>
        <v>サクマ</v>
      </c>
      <c r="F61" s="33" t="str">
        <f>IF(入力!E41="","",入力!E41)</f>
        <v>リエコ</v>
      </c>
      <c r="G61" s="33">
        <f>IF(入力!M41="","",入力!M41)</f>
        <v>514396780</v>
      </c>
      <c r="H61" s="33" t="str">
        <f>IF(入力!I41="","",入力!I41)</f>
        <v>南房総市立南三原小学校</v>
      </c>
      <c r="I61" s="33" t="str">
        <f>IF(入力!G41="","",入力!G41)</f>
        <v>4年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小澤</v>
      </c>
      <c r="D62" s="33" t="str">
        <f>IF(入力!E44="","",入力!E44)</f>
        <v>歩帆</v>
      </c>
      <c r="E62" s="33" t="str">
        <f>IF(入力!C43="","",入力!C43)</f>
        <v>オザワ</v>
      </c>
      <c r="F62" s="33" t="str">
        <f>IF(入力!E43="","",入力!E43)</f>
        <v>ホホ</v>
      </c>
      <c r="G62" s="33">
        <f>IF(入力!M43="","",入力!M43)</f>
        <v>514696637</v>
      </c>
      <c r="H62" s="33" t="str">
        <f>IF(入力!I43="","",入力!I43)</f>
        <v>南房総市立南小学校</v>
      </c>
      <c r="I62" s="33" t="str">
        <f>IF(入力!G43="","",入力!G43)</f>
        <v>4年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眞田</v>
      </c>
      <c r="D63" s="33" t="str">
        <f>IF(入力!E46="","",入力!E46)</f>
        <v>芽衣</v>
      </c>
      <c r="E63" s="33" t="str">
        <f>IF(入力!C45="","",入力!C45)</f>
        <v>サナダ</v>
      </c>
      <c r="F63" s="33" t="str">
        <f>IF(入力!E45="","",入力!E45)</f>
        <v>メイ</v>
      </c>
      <c r="G63" s="33">
        <f>IF(入力!M45="","",入力!M45)</f>
        <v>515488908</v>
      </c>
      <c r="H63" s="33" t="str">
        <f>IF(入力!I45="","",入力!I45)</f>
        <v>南房総市立南小学校</v>
      </c>
      <c r="I63" s="33" t="str">
        <f>IF(入力!G45="","",入力!G45)</f>
        <v>4年</v>
      </c>
      <c r="J63" s="33">
        <f>IF(入力!P45="","",入力!P45)</f>
        <v>154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伊藤</v>
      </c>
      <c r="D64" s="33" t="str">
        <f>IF(入力!E48="","",入力!E48)</f>
        <v>沙空</v>
      </c>
      <c r="E64" s="33" t="str">
        <f>IF(入力!C47="","",入力!C47)</f>
        <v>イトウ</v>
      </c>
      <c r="F64" s="33" t="str">
        <f>IF(入力!E47="","",入力!E47)</f>
        <v>サラ</v>
      </c>
      <c r="G64" s="33">
        <f>IF(入力!M47="","",入力!M47)</f>
        <v>513421505</v>
      </c>
      <c r="H64" s="33" t="str">
        <f>IF(入力!I47="","",入力!I47)</f>
        <v>南房総市立南小学校</v>
      </c>
      <c r="I64" s="33" t="str">
        <f>IF(入力!G47="","",入力!G47)</f>
        <v>3年</v>
      </c>
      <c r="J64" s="33">
        <f>IF(入力!P47="","",入力!P47)</f>
        <v>128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遠藤</cp:lastModifiedBy>
  <cp:lastPrinted>2016-05-09T15:17:35Z</cp:lastPrinted>
  <dcterms:created xsi:type="dcterms:W3CDTF">2014-04-05T09:56:00Z</dcterms:created>
  <dcterms:modified xsi:type="dcterms:W3CDTF">2017-01-26T00:11:34Z</dcterms:modified>
</cp:coreProperties>
</file>