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Default ContentType="application/vnd.openxmlformats-officedocument.vmlDrawing" Extension="vml"/>
  <Default ContentType="image/jpeg" Extension="jpeg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28710" windowHeight="13005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0">入力!$A$1:AT55</definedName>
    <definedName name="_xlnm.Print_Area" localSheetId="2">'全日本申込書(県大会用)'!$A$1:BH64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  <extLst/>
</workbook>
</file>

<file path=xl/sharedStrings.xml><?xml version="1.0" encoding="utf-8"?>
<sst xmlns="http://schemas.openxmlformats.org/spreadsheetml/2006/main" count="245">
  <si>
    <r>
      <rPr>
        <sz val="24"/>
        <color indexed="8"/>
        <rFont val="ＭＳ Ｐゴシック"/>
        <family val="3"/>
        <charset val="128"/>
      </rP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</si>
  <si>
    <r>
      <rPr>
        <sz val="11"/>
        <color indexed="8"/>
        <rFont val="ＭＳ Ｐゴシック"/>
        <family val="3"/>
        <charset val="128"/>
      </rPr>
      <t>フリガナ</t>
    </r>
  </si>
  <si>
    <r>
      <rPr>
        <sz val="11"/>
        <color indexed="8"/>
        <rFont val="ＭＳ Ｐゴシック"/>
        <family val="3"/>
        <charset val="128"/>
      </rPr>
      <t>性別</t>
    </r>
    <r>
      <rPr>
        <sz val="11"/>
        <color indexed="8"/>
        <rFont val="Calibri"/>
        <family val="2"/>
        <charset val="134"/>
      </rPr>
      <t>(</t>
    </r>
    <r>
      <rPr>
        <sz val="11"/>
        <color indexed="8"/>
        <rFont val="ＭＳ Ｐゴシック"/>
        <family val="3"/>
        <charset val="128"/>
      </rPr>
      <t>男子・女子・女子Ｂ・男女混合</t>
    </r>
    <r>
      <rPr>
        <sz val="11"/>
        <color indexed="8"/>
        <rFont val="Calibri"/>
        <family val="2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</si>
  <si>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</si>
  <si>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</si>
  <si>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</si>
  <si>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</si>
  <si>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</si>
  <si>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</si>
  <si>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鋸南ウェーブ</t>
  </si>
  <si>
    <t>女子</t>
  </si>
  <si>
    <t>安房郡</t>
  </si>
  <si>
    <t>南房総支部</t>
  </si>
  <si>
    <t>北西支部</t>
  </si>
  <si>
    <t>北東支部</t>
  </si>
  <si>
    <r>
      <rPr>
        <sz val="11"/>
        <color indexed="8"/>
        <rFont val="ＭＳ Ｐゴシック"/>
        <family val="3"/>
        <charset val="128"/>
      </rPr>
      <t>J</t>
    </r>
    <r>
      <rPr>
        <sz val="11"/>
        <color indexed="8"/>
        <rFont val="Calibri"/>
        <family val="2"/>
        <charset val="134"/>
      </rPr>
      <t>VA-MRS</t>
    </r>
    <r>
      <rPr>
        <sz val="11"/>
        <color indexed="8"/>
        <rFont val="ＭＳ Ｐゴシック"/>
        <family val="3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</si>
  <si>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</si>
  <si>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</si>
  <si>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family val="3"/>
        <charset val="128"/>
      </rPr>
      <t>女子</t>
    </r>
    <r>
      <rPr>
        <sz val="11"/>
        <color indexed="8"/>
        <rFont val="Calibri"/>
        <family val="2"/>
        <charset val="134"/>
      </rPr>
      <t>B</t>
    </r>
  </si>
  <si>
    <t>MRSチームID(混合用)</t>
  </si>
  <si>
    <t>内房</t>
  </si>
  <si>
    <t>男女混合</t>
  </si>
  <si>
    <t>支部なし</t>
  </si>
  <si>
    <r>
      <rPr>
        <sz val="11"/>
        <color indexed="8"/>
        <rFont val="ＭＳ Ｐゴシック"/>
        <family val="3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</si>
  <si>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</si>
  <si>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</si>
  <si>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family val="2"/>
        <charset val="134"/>
      </rP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  <charset val="134"/>
      </rPr>
      <t>ID</t>
    </r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</si>
  <si>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  <charset val="134"/>
      </rPr>
      <t>No.</t>
    </r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</si>
  <si>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  <charset val="134"/>
      </rPr>
      <t>No.</t>
    </r>
  </si>
  <si>
    <t>自宅住所</t>
  </si>
  <si>
    <t>電話番号</t>
  </si>
  <si>
    <t>年齢</t>
  </si>
  <si>
    <t>シバモト</t>
  </si>
  <si>
    <t>ケンジ</t>
  </si>
  <si>
    <t>〒</t>
  </si>
  <si>
    <t>299</t>
  </si>
  <si>
    <t>―</t>
  </si>
  <si>
    <t>2118</t>
  </si>
  <si>
    <t>（</t>
  </si>
  <si>
    <t>0470</t>
  </si>
  <si>
    <t>）</t>
  </si>
  <si>
    <t>柴本</t>
  </si>
  <si>
    <t>健二</t>
  </si>
  <si>
    <t>千葉県安房郡鋸南町竜島33-2</t>
  </si>
  <si>
    <t>55</t>
  </si>
  <si>
    <t>2368</t>
  </si>
  <si>
    <r>
      <rPr>
        <sz val="11"/>
        <color indexed="8"/>
        <rFont val="ＭＳ Ｐゴシック"/>
        <family val="3"/>
        <charset val="128"/>
      </rPr>
      <t>コーチ</t>
    </r>
  </si>
  <si>
    <t>タカナ</t>
  </si>
  <si>
    <t>ハルヒサ</t>
  </si>
  <si>
    <t>高名</t>
  </si>
  <si>
    <t>晴久</t>
  </si>
  <si>
    <t>千葉県安房郡鋸南町竜島911-12</t>
  </si>
  <si>
    <r>
      <rPr>
        <sz val="11"/>
        <color indexed="8"/>
        <rFont val="ＭＳ Ｐゴシック"/>
        <family val="3"/>
        <charset val="128"/>
      </rPr>
      <t>マネージャー</t>
    </r>
  </si>
  <si>
    <t>ジュン</t>
  </si>
  <si>
    <t>じゅん</t>
  </si>
  <si>
    <r>
      <rPr>
        <sz val="11"/>
        <color indexed="8"/>
        <rFont val="ＭＳ Ｐゴシック"/>
        <family val="3"/>
        <charset val="128"/>
      </rPr>
      <t>帯同員</t>
    </r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</si>
  <si>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  <charset val="134"/>
      </rPr>
      <t>(</t>
    </r>
    <r>
      <rPr>
        <sz val="11"/>
        <color indexed="8"/>
        <rFont val="ＭＳ Ｐゴシック"/>
        <family val="3"/>
        <charset val="128"/>
      </rPr>
      <t>連絡責任者</t>
    </r>
    <r>
      <rPr>
        <sz val="11"/>
        <color indexed="8"/>
        <rFont val="Calibri"/>
        <family val="2"/>
        <charset val="134"/>
      </rPr>
      <t>)</t>
    </r>
  </si>
  <si>
    <t>080</t>
  </si>
  <si>
    <t>3407</t>
  </si>
  <si>
    <t>7793</t>
  </si>
  <si>
    <r>
      <rPr>
        <sz val="11"/>
        <color indexed="8"/>
        <rFont val="ＭＳ Ｐゴシック"/>
        <family val="3"/>
        <charset val="128"/>
      </rPr>
      <t>住所</t>
    </r>
  </si>
  <si>
    <r>
      <rPr>
        <sz val="11"/>
        <color indexed="8"/>
        <rFont val="ＭＳ Ｐゴシック"/>
        <family val="3"/>
        <charset val="128"/>
      </rPr>
      <t>電話番号</t>
    </r>
  </si>
  <si>
    <r>
      <rPr>
        <sz val="11"/>
        <color indexed="8"/>
        <rFont val="ＭＳ Ｐゴシック"/>
        <family val="3"/>
        <charset val="128"/>
      </rPr>
      <t>携帯電話番号</t>
    </r>
  </si>
  <si>
    <t>選手No</t>
  </si>
  <si>
    <r>
      <rPr>
        <sz val="11"/>
        <color indexed="8"/>
        <rFont val="ＭＳ Ｐゴシック"/>
        <family val="3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</si>
  <si>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</si>
  <si>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</si>
  <si>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family val="3"/>
        <charset val="128"/>
      </rPr>
      <t>学年</t>
    </r>
  </si>
  <si>
    <r>
      <rPr>
        <sz val="11"/>
        <color indexed="8"/>
        <rFont val="ＭＳ Ｐゴシック"/>
        <family val="3"/>
        <charset val="128"/>
      </rPr>
      <t>学校名</t>
    </r>
  </si>
  <si>
    <r>
      <rPr>
        <sz val="11"/>
        <color indexed="8"/>
        <rFont val="Calibri"/>
        <family val="2"/>
        <charset val="134"/>
      </rP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  <charset val="134"/>
      </rPr>
      <t>ID</t>
    </r>
  </si>
  <si>
    <t>身長(cm)</t>
  </si>
  <si>
    <t>苗字</t>
  </si>
  <si>
    <t>名前</t>
  </si>
  <si>
    <t>購入部数</t>
  </si>
  <si>
    <t>①</t>
  </si>
  <si>
    <t>イセキ</t>
  </si>
  <si>
    <t>アキ</t>
  </si>
  <si>
    <t>鋸南小学校</t>
  </si>
  <si>
    <t>伊関</t>
  </si>
  <si>
    <t>愛輝</t>
  </si>
  <si>
    <t>オオコ</t>
  </si>
  <si>
    <t>サキホ</t>
  </si>
  <si>
    <t>大古</t>
  </si>
  <si>
    <t>彩希帆</t>
  </si>
  <si>
    <t>オオゴ</t>
  </si>
  <si>
    <t>ナツミ</t>
  </si>
  <si>
    <t>大胡</t>
  </si>
  <si>
    <t>夏海</t>
  </si>
  <si>
    <t>イケダ</t>
  </si>
  <si>
    <t>ホノカ</t>
  </si>
  <si>
    <t>池田</t>
  </si>
  <si>
    <t>帆香</t>
  </si>
  <si>
    <t>キャプテン</t>
  </si>
  <si>
    <t>ヤノ</t>
  </si>
  <si>
    <t>シオン</t>
  </si>
  <si>
    <t>矢野</t>
  </si>
  <si>
    <t>史穏</t>
  </si>
  <si>
    <t>カワナ</t>
  </si>
  <si>
    <t>ユヅキ</t>
  </si>
  <si>
    <t>川名</t>
  </si>
  <si>
    <t>結月</t>
  </si>
  <si>
    <t>スズキ</t>
  </si>
  <si>
    <t>リナ</t>
  </si>
  <si>
    <t>鈴木</t>
  </si>
  <si>
    <t>りな</t>
  </si>
  <si>
    <t>ショウジ</t>
  </si>
  <si>
    <t>ミサキ</t>
  </si>
  <si>
    <t>庄司</t>
  </si>
  <si>
    <t>美咲</t>
  </si>
  <si>
    <t>ナホカ</t>
  </si>
  <si>
    <t>菜帆花</t>
  </si>
  <si>
    <t>トミナガ</t>
  </si>
  <si>
    <t>レオナ</t>
  </si>
  <si>
    <t>富永</t>
  </si>
  <si>
    <t>怜央奈</t>
  </si>
  <si>
    <t>ミホリ</t>
  </si>
  <si>
    <t>サキ</t>
  </si>
  <si>
    <t>三堀</t>
  </si>
  <si>
    <t>紗希</t>
  </si>
  <si>
    <t>ヒカリ</t>
  </si>
  <si>
    <t>光</t>
  </si>
  <si>
    <t>カオリ</t>
  </si>
  <si>
    <t>夏織</t>
  </si>
  <si>
    <t>ユウカ</t>
  </si>
  <si>
    <t>結香</t>
  </si>
  <si>
    <r>
      <rPr>
        <sz val="11"/>
        <color indexed="8"/>
        <rFont val="ＭＳ Ｐゴシック"/>
        <family val="3"/>
        <charset val="128"/>
      </rPr>
      <t>チーム紹介コメント</t>
    </r>
    <r>
      <rPr>
        <sz val="11"/>
        <color indexed="8"/>
        <rFont val="Calibri"/>
        <family val="2"/>
        <charset val="134"/>
      </rPr>
      <t>(120</t>
    </r>
    <r>
      <rPr>
        <sz val="11"/>
        <color indexed="8"/>
        <rFont val="ＭＳ Ｐゴシック"/>
        <family val="3"/>
        <charset val="128"/>
      </rPr>
      <t>文字以内</t>
    </r>
    <r>
      <rPr>
        <sz val="11"/>
        <color indexed="8"/>
        <rFont val="Calibri"/>
        <family val="2"/>
        <charset val="134"/>
      </rPr>
      <t>)</t>
    </r>
  </si>
  <si>
    <t>コメント文字数</t>
  </si>
  <si>
    <t>チームが一丸となって大会に挑戦します。日頃の練習と負けず嫌いな根性を発揮します。</t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</si>
  <si>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  <charset val="134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</si>
  <si>
    <r>
      <rPr>
        <sz val="11"/>
        <color indexed="8"/>
        <rFont val="ＭＳ Ｐゴシック"/>
        <family val="3"/>
        <charset val="128"/>
      </rPr>
      <t>チーム名</t>
    </r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</si>
  <si>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  <charset val="134"/>
      </rPr>
      <t>ID</t>
    </r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</si>
  <si>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  <charset val="134"/>
      </rPr>
      <t>ID</t>
    </r>
    <r>
      <rPr>
        <sz val="8"/>
        <color indexed="8"/>
        <rFont val="ＭＳ Ｐゴシック"/>
        <family val="3"/>
        <charset val="128"/>
      </rPr>
      <t>を記載願います。</t>
    </r>
  </si>
  <si>
    <r>
      <rPr>
        <sz val="11"/>
        <color indexed="8"/>
        <rFont val="ＭＳ Ｐゴシック"/>
        <family val="3"/>
        <charset val="128"/>
      </rPr>
      <t>申込責任者</t>
    </r>
  </si>
  <si>
    <t>㊞</t>
  </si>
  <si>
    <r>
      <rPr>
        <sz val="11"/>
        <color indexed="8"/>
        <rFont val="ＭＳ Ｐゴシック"/>
        <family val="3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</si>
  <si>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</si>
  <si>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</si>
  <si>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</si>
  <si>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</si>
  <si>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</si>
  <si>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</si>
  <si>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</si>
  <si>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</si>
  <si>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</si>
  <si>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</si>
  <si>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</si>
  <si>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</si>
  <si>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</si>
  <si>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</si>
  <si>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</si>
  <si>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family val="1"/>
        <charset val="128"/>
      </rPr>
      <t xml:space="preserve">市
郡
</t>
    </r>
    <r>
      <rPr>
        <sz val="6"/>
        <color indexed="8"/>
        <rFont val="ＪＳＰ明朝"/>
        <family val="1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</si>
  <si>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</si>
  <si>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</si>
  <si>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</si>
  <si>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</si>
  <si>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</si>
  <si>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</si>
  <si>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</si>
  <si>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</si>
  <si>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</si>
  <si>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</si>
  <si>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</si>
  <si>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</si>
  <si>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</si>
  <si>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</si>
  <si>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</si>
  <si>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</si>
  <si>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</si>
  <si>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</si>
  <si>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</si>
  <si>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</si>
  <si>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</si>
  <si>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</si>
  <si>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</si>
  <si>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</si>
  <si>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</si>
  <si>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</si>
  <si>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</si>
  <si>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  <charset val="134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</si>
  <si>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  <charset val="134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</si>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</sst>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#,##0_);[Red]\(#,##0\)"/>
    <numFmt numFmtId="43" formatCode="_ * #,##0.00_ ;_ * \-#,##0.00_ ;_ * &quot;-&quot;??_ ;_ @_ "/>
    <numFmt numFmtId="177" formatCode="_-&quot;\&quot;* #,##0.00_-\ ;\-&quot;\&quot;* #,##0.00_-\ ;_-&quot;\&quot;* &quot;-&quot;??_-\ ;_-@_-"/>
    <numFmt numFmtId="178" formatCode="_ * #,##0_ ;_ * \-#,##0_ ;_ * &quot;-&quot;??_ ;_ @_ "/>
    <numFmt numFmtId="179" formatCode="_-&quot;\&quot;* #,##0_-\ ;\-&quot;\&quot;* #,##0_-\ ;_-&quot;\&quot;* &quot;-&quot;??_-\ ;_-@_-"/>
    <numFmt numFmtId="180" formatCode="0_ &quot;冊&quot;"/>
  </numFmts>
  <fonts count="39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Calibri"/>
      <family val="2"/>
      <charset val="134"/>
    </font>
    <font>
      <sz val="22"/>
      <color indexed="8"/>
      <name val="Calibri"/>
      <family val="2"/>
      <charset val="134"/>
    </font>
    <font>
      <sz val="16"/>
      <color indexed="8"/>
      <name val="Calibri"/>
      <family val="2"/>
      <charset val="134"/>
    </font>
    <font>
      <sz val="9"/>
      <color indexed="8"/>
      <name val="Calibri"/>
      <family val="2"/>
      <charset val="134"/>
    </font>
    <font>
      <sz val="12"/>
      <color indexed="8"/>
      <name val="Calibri"/>
      <family val="2"/>
      <charset val="134"/>
    </font>
    <font>
      <sz val="16"/>
      <color indexed="8"/>
      <name val="ＭＳ Ｐゴシック"/>
      <family val="3"/>
      <charset val="128"/>
    </font>
    <font>
      <sz val="8"/>
      <color indexed="8"/>
      <name val="Calibri"/>
      <family val="2"/>
      <charset val="134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1"/>
      <color indexed="8"/>
      <name val="ＪＳＰ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2"/>
      <color indexed="8"/>
      <name val="Century"/>
      <family val="1"/>
      <charset val="134"/>
    </font>
    <font>
      <sz val="10"/>
      <color indexed="8"/>
      <name val="ＪＳ明朝"/>
      <family val="1"/>
      <charset val="128"/>
    </font>
    <font>
      <sz val="10"/>
      <color indexed="8"/>
      <name val="Century"/>
      <family val="1"/>
      <charset val="134"/>
    </font>
    <font>
      <sz val="22"/>
      <color indexed="8"/>
      <name val="ＭＳ Ｐゴシック"/>
      <family val="3"/>
      <charset val="128"/>
    </font>
    <font>
      <sz val="11"/>
      <color indexed="8"/>
      <name val="Century"/>
      <family val="1"/>
      <charset val="134"/>
    </font>
    <font>
      <sz val="14"/>
      <color indexed="8"/>
      <name val="Century"/>
      <family val="1"/>
      <charset val="134"/>
    </font>
    <font>
      <sz val="9"/>
      <color indexed="8"/>
      <name val="ＪＳＰ明朝"/>
      <family val="1"/>
      <charset val="128"/>
    </font>
    <font>
      <sz val="20"/>
      <color indexed="8"/>
      <name val="Calibri"/>
      <family val="2"/>
      <charset val="134"/>
    </font>
    <font>
      <sz val="24"/>
      <color indexed="8"/>
      <name val="ＭＳ Ｐゴシック"/>
      <family val="3"/>
      <charset val="128"/>
    </font>
    <font>
      <sz val="24"/>
      <color indexed="8"/>
      <name val="Calibri"/>
      <family val="2"/>
      <charset val="134"/>
    </font>
    <font>
      <sz val="16"/>
      <color indexed="8"/>
      <name val="ＭＳ Ｐゴシック"/>
      <family val="2"/>
      <charset val="134"/>
    </font>
    <font>
      <sz val="8"/>
      <color indexed="8"/>
      <name val="ＭＳ Ｐゴシック"/>
      <family val="3"/>
      <charset val="128"/>
    </font>
    <font>
      <sz val="11"/>
      <color indexed="8"/>
      <name val="ＭＳ ゴシック"/>
      <family val="2"/>
      <charset val="134"/>
    </font>
    <font>
      <sz val="11"/>
      <color indexed="8"/>
      <name val="ＭＳ Ｐゴシック"/>
      <family val="2"/>
      <charset val="134"/>
    </font>
    <font>
      <sz val="8"/>
      <color indexed="8"/>
      <name val="ＭＳ Ｐゴシック"/>
      <family val="2"/>
      <charset val="134"/>
    </font>
    <font>
      <sz val="16"/>
      <color indexed="8"/>
      <name val="ＪＳＰ明朝"/>
      <family val="1"/>
      <charset val="128"/>
    </font>
    <font>
      <sz val="11"/>
      <name val="ＭＳ Ｐゴシック"/>
      <charset val="134"/>
    </font>
    <font>
      <sz val="9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24"/>
      <color indexed="1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34" fillId="0" borderId="0">
      <alignment vertical="center"/>
    </xf>
    <xf numFmtId="0" fontId="1" fillId="0" borderId="0">
      <alignment vertical="center"/>
    </xf>
    <xf numFmtId="178" fontId="34" fillId="0" borderId="0" applyFont="0" applyFill="0" applyBorder="0" applyAlignment="0" applyProtection="0">
      <alignment vertical="center"/>
    </xf>
    <xf numFmtId="179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7" fontId="34" fillId="0" borderId="0" applyFont="0" applyFill="0" applyBorder="0" applyAlignment="0" applyProtection="0">
      <alignment vertical="center"/>
    </xf>
    <xf numFmtId="178" fontId="34" fillId="0" borderId="0" applyFont="0" applyFill="0" applyBorder="0" applyAlignment="0" applyProtection="0">
      <alignment vertical="center"/>
    </xf>
    <xf numFmtId="179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177" fontId="34" fillId="0" borderId="0" applyFont="0" applyFill="0" applyBorder="0" applyAlignment="0" applyProtection="0">
      <alignment vertical="center"/>
    </xf>
  </cellStyleXfs>
  <cellXfs count="452">
    <xf numFmtId="0" fontId="0" fillId="0" borderId="0" xfId="6">
      <alignment vertical="center"/>
    </xf>
    <xf numFmtId="0" fontId="1" fillId="0" borderId="0" xfId="1" applyAlignment="1">
      <alignment vertical="center" shrinkToFit="1"/>
    </xf>
    <xf numFmtId="0" fontId="1" fillId="0" borderId="0" xfId="1" applyAlignment="1">
      <alignment horizontal="center"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0" borderId="0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ont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2" borderId="2" xfId="1" applyFont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6" applyFont="1">
      <alignment vertical="center"/>
    </xf>
    <xf numFmtId="0" fontId="3" fillId="0" borderId="0" xfId="6" applyFont="1" applyAlignment="1">
      <alignment horizontal="center" vertical="center"/>
    </xf>
    <xf numFmtId="0" fontId="2" fillId="0" borderId="14" xfId="6" applyFont="1" applyBorder="1" applyAlignment="1">
      <alignment horizontal="center" vertical="center"/>
    </xf>
    <xf numFmtId="0" fontId="4" fillId="0" borderId="14" xfId="6" applyFont="1" applyBorder="1" applyAlignment="1">
      <alignment horizontal="center" vertical="center"/>
    </xf>
    <xf numFmtId="0" fontId="4" fillId="0" borderId="24" xfId="6" applyFont="1" applyBorder="1" applyAlignment="1">
      <alignment horizontal="center" vertical="center" wrapText="1"/>
    </xf>
    <xf numFmtId="0" fontId="4" fillId="0" borderId="25" xfId="6" applyFont="1" applyBorder="1" applyAlignment="1">
      <alignment horizontal="center" vertical="center" wrapText="1"/>
    </xf>
    <xf numFmtId="0" fontId="4" fillId="0" borderId="26" xfId="6" applyFont="1" applyBorder="1" applyAlignment="1">
      <alignment horizontal="center" vertical="center" wrapText="1"/>
    </xf>
    <xf numFmtId="0" fontId="4" fillId="0" borderId="27" xfId="6" applyFont="1" applyBorder="1" applyAlignment="1">
      <alignment horizontal="center" vertical="center" wrapText="1"/>
    </xf>
    <xf numFmtId="0" fontId="4" fillId="0" borderId="24" xfId="6" applyFont="1" applyBorder="1" applyAlignment="1">
      <alignment horizontal="center" vertical="center"/>
    </xf>
    <xf numFmtId="0" fontId="4" fillId="0" borderId="25" xfId="6" applyFont="1" applyBorder="1" applyAlignment="1">
      <alignment horizontal="center" vertical="center"/>
    </xf>
    <xf numFmtId="0" fontId="5" fillId="0" borderId="14" xfId="6" applyFont="1" applyBorder="1" applyAlignment="1">
      <alignment horizontal="center" vertical="center"/>
    </xf>
    <xf numFmtId="0" fontId="4" fillId="0" borderId="16" xfId="6" applyFont="1" applyBorder="1" applyAlignment="1">
      <alignment horizontal="center" vertical="center"/>
    </xf>
    <xf numFmtId="0" fontId="4" fillId="0" borderId="0" xfId="6" applyFont="1" applyBorder="1" applyAlignment="1">
      <alignment horizontal="center" vertical="center"/>
    </xf>
    <xf numFmtId="0" fontId="6" fillId="0" borderId="14" xfId="6" applyFont="1" applyBorder="1" applyAlignment="1">
      <alignment horizontal="center" vertical="center"/>
    </xf>
    <xf numFmtId="0" fontId="4" fillId="0" borderId="26" xfId="6" applyFont="1" applyBorder="1" applyAlignment="1">
      <alignment horizontal="center" vertical="center"/>
    </xf>
    <xf numFmtId="0" fontId="4" fillId="0" borderId="27" xfId="6" applyFont="1" applyBorder="1" applyAlignment="1">
      <alignment horizontal="center" vertical="center"/>
    </xf>
    <xf numFmtId="0" fontId="4" fillId="4" borderId="14" xfId="6" applyFont="1" applyFill="1" applyBorder="1" applyAlignment="1">
      <alignment horizontal="center" vertical="center"/>
    </xf>
    <xf numFmtId="0" fontId="7" fillId="0" borderId="28" xfId="6" applyFont="1" applyBorder="1" applyAlignment="1">
      <alignment horizontal="center" vertical="center"/>
    </xf>
    <xf numFmtId="0" fontId="4" fillId="0" borderId="29" xfId="6" applyFont="1" applyBorder="1" applyAlignment="1">
      <alignment horizontal="center" vertical="center"/>
    </xf>
    <xf numFmtId="0" fontId="4" fillId="0" borderId="25" xfId="6" applyFont="1" applyBorder="1" applyAlignment="1">
      <alignment vertical="center"/>
    </xf>
    <xf numFmtId="0" fontId="4" fillId="0" borderId="28" xfId="6" applyFont="1" applyBorder="1" applyAlignment="1">
      <alignment vertical="center"/>
    </xf>
    <xf numFmtId="0" fontId="8" fillId="0" borderId="27" xfId="6" applyFont="1" applyBorder="1" applyAlignment="1">
      <alignment horizontal="right" vertical="center" shrinkToFit="1"/>
    </xf>
    <xf numFmtId="0" fontId="8" fillId="0" borderId="29" xfId="6" applyFont="1" applyBorder="1" applyAlignment="1">
      <alignment horizontal="right" vertical="center" shrinkToFit="1"/>
    </xf>
    <xf numFmtId="0" fontId="9" fillId="0" borderId="0" xfId="6" applyFont="1" applyAlignment="1">
      <alignment vertical="center"/>
    </xf>
    <xf numFmtId="0" fontId="10" fillId="0" borderId="0" xfId="6" applyFont="1" applyAlignment="1">
      <alignment horizontal="center" vertical="center"/>
    </xf>
    <xf numFmtId="0" fontId="0" fillId="0" borderId="0" xfId="6" applyBorder="1">
      <alignment vertical="center"/>
    </xf>
    <xf numFmtId="0" fontId="11" fillId="0" borderId="0" xfId="6" applyFont="1" applyBorder="1">
      <alignment vertical="center"/>
    </xf>
    <xf numFmtId="0" fontId="12" fillId="0" borderId="24" xfId="6" applyFont="1" applyBorder="1" applyAlignment="1">
      <alignment horizontal="center" vertical="center"/>
    </xf>
    <xf numFmtId="0" fontId="12" fillId="0" borderId="25" xfId="6" applyFont="1" applyBorder="1" applyAlignment="1">
      <alignment horizontal="center" vertical="center"/>
    </xf>
    <xf numFmtId="0" fontId="12" fillId="0" borderId="16" xfId="6" applyFont="1" applyBorder="1" applyAlignment="1">
      <alignment horizontal="center" vertical="center"/>
    </xf>
    <xf numFmtId="0" fontId="12" fillId="0" borderId="0" xfId="6" applyFont="1" applyBorder="1" applyAlignment="1">
      <alignment horizontal="center" vertical="center"/>
    </xf>
    <xf numFmtId="0" fontId="12" fillId="0" borderId="26" xfId="6" applyFont="1" applyBorder="1" applyAlignment="1">
      <alignment horizontal="center" vertical="center"/>
    </xf>
    <xf numFmtId="0" fontId="12" fillId="0" borderId="27" xfId="6" applyFont="1" applyBorder="1" applyAlignment="1">
      <alignment horizontal="center" vertical="center"/>
    </xf>
    <xf numFmtId="0" fontId="13" fillId="0" borderId="0" xfId="6" applyFont="1">
      <alignment vertical="center"/>
    </xf>
    <xf numFmtId="0" fontId="13" fillId="0" borderId="24" xfId="6" applyFont="1" applyBorder="1" applyAlignment="1">
      <alignment horizontal="center" vertical="center"/>
    </xf>
    <xf numFmtId="0" fontId="13" fillId="0" borderId="16" xfId="6" applyFont="1" applyBorder="1" applyAlignment="1">
      <alignment horizontal="center" vertical="center"/>
    </xf>
    <xf numFmtId="0" fontId="14" fillId="0" borderId="0" xfId="6" applyFont="1">
      <alignment vertical="center"/>
    </xf>
    <xf numFmtId="0" fontId="13" fillId="0" borderId="26" xfId="6" applyFont="1" applyBorder="1" applyAlignment="1">
      <alignment horizontal="center" vertical="center"/>
    </xf>
    <xf numFmtId="0" fontId="11" fillId="0" borderId="30" xfId="6" applyFont="1" applyBorder="1" applyAlignment="1">
      <alignment horizontal="center" vertical="center" wrapText="1"/>
    </xf>
    <xf numFmtId="0" fontId="11" fillId="0" borderId="31" xfId="6" applyFont="1" applyBorder="1" applyAlignment="1">
      <alignment horizontal="center" vertical="center"/>
    </xf>
    <xf numFmtId="0" fontId="11" fillId="0" borderId="32" xfId="6" applyFont="1" applyBorder="1" applyAlignment="1">
      <alignment horizontal="center" vertical="center"/>
    </xf>
    <xf numFmtId="0" fontId="15" fillId="0" borderId="33" xfId="6" applyFont="1" applyBorder="1" applyAlignment="1">
      <alignment horizontal="center" vertical="center"/>
    </xf>
    <xf numFmtId="0" fontId="11" fillId="0" borderId="34" xfId="6" applyFont="1" applyBorder="1" applyAlignment="1">
      <alignment horizontal="center" vertical="center"/>
    </xf>
    <xf numFmtId="0" fontId="11" fillId="0" borderId="0" xfId="6" applyFont="1" applyBorder="1" applyAlignment="1">
      <alignment horizontal="center" vertical="center"/>
    </xf>
    <xf numFmtId="0" fontId="11" fillId="0" borderId="35" xfId="6" applyFont="1" applyBorder="1" applyAlignment="1">
      <alignment horizontal="center" vertical="center"/>
    </xf>
    <xf numFmtId="0" fontId="16" fillId="0" borderId="16" xfId="6" applyFont="1" applyBorder="1" applyAlignment="1">
      <alignment horizontal="center" vertical="center"/>
    </xf>
    <xf numFmtId="0" fontId="11" fillId="0" borderId="36" xfId="6" applyFont="1" applyBorder="1" applyAlignment="1">
      <alignment horizontal="center" vertical="center"/>
    </xf>
    <xf numFmtId="0" fontId="11" fillId="0" borderId="27" xfId="6" applyFont="1" applyBorder="1" applyAlignment="1">
      <alignment horizontal="center" vertical="center"/>
    </xf>
    <xf numFmtId="0" fontId="11" fillId="0" borderId="29" xfId="6" applyFont="1" applyBorder="1" applyAlignment="1">
      <alignment horizontal="center" vertical="center"/>
    </xf>
    <xf numFmtId="0" fontId="16" fillId="0" borderId="26" xfId="6" applyFont="1" applyBorder="1" applyAlignment="1">
      <alignment horizontal="center" vertical="center"/>
    </xf>
    <xf numFmtId="0" fontId="0" fillId="0" borderId="13" xfId="6" applyBorder="1" applyAlignment="1">
      <alignment horizontal="center" vertical="center"/>
    </xf>
    <xf numFmtId="0" fontId="0" fillId="0" borderId="14" xfId="6" applyBorder="1" applyAlignment="1">
      <alignment horizontal="center" vertical="center"/>
    </xf>
    <xf numFmtId="0" fontId="11" fillId="0" borderId="13" xfId="6" applyFont="1" applyBorder="1" applyAlignment="1">
      <alignment horizontal="center" vertical="center"/>
    </xf>
    <xf numFmtId="0" fontId="11" fillId="0" borderId="14" xfId="6" applyFont="1" applyBorder="1" applyAlignment="1">
      <alignment horizontal="center" vertical="center"/>
    </xf>
    <xf numFmtId="0" fontId="15" fillId="0" borderId="37" xfId="6" applyFont="1" applyBorder="1" applyAlignment="1">
      <alignment horizontal="center" vertical="center"/>
    </xf>
    <xf numFmtId="0" fontId="15" fillId="0" borderId="25" xfId="6" applyFont="1" applyBorder="1" applyAlignment="1">
      <alignment horizontal="center" vertical="center"/>
    </xf>
    <xf numFmtId="0" fontId="15" fillId="0" borderId="28" xfId="6" applyFont="1" applyBorder="1" applyAlignment="1">
      <alignment horizontal="center" vertical="center"/>
    </xf>
    <xf numFmtId="0" fontId="11" fillId="0" borderId="24" xfId="6" applyFont="1" applyBorder="1" applyAlignment="1">
      <alignment horizontal="center" vertical="center"/>
    </xf>
    <xf numFmtId="0" fontId="11" fillId="0" borderId="38" xfId="6" applyFont="1" applyBorder="1" applyAlignment="1">
      <alignment horizontal="center" vertical="center"/>
    </xf>
    <xf numFmtId="0" fontId="11" fillId="0" borderId="39" xfId="6" applyFont="1" applyBorder="1" applyAlignment="1">
      <alignment horizontal="center" vertical="center"/>
    </xf>
    <xf numFmtId="0" fontId="11" fillId="0" borderId="40" xfId="6" applyFont="1" applyBorder="1" applyAlignment="1">
      <alignment horizontal="center" vertical="center"/>
    </xf>
    <xf numFmtId="0" fontId="13" fillId="0" borderId="41" xfId="6" applyFont="1" applyBorder="1" applyAlignment="1">
      <alignment horizontal="center" vertical="center"/>
    </xf>
    <xf numFmtId="0" fontId="17" fillId="0" borderId="0" xfId="6" applyFont="1" applyAlignment="1"/>
    <xf numFmtId="0" fontId="11" fillId="0" borderId="1" xfId="6" applyFont="1" applyBorder="1" applyAlignment="1">
      <alignment horizontal="center" vertical="center"/>
    </xf>
    <xf numFmtId="0" fontId="11" fillId="0" borderId="2" xfId="6" applyFont="1" applyBorder="1" applyAlignment="1">
      <alignment horizontal="center" vertical="center"/>
    </xf>
    <xf numFmtId="0" fontId="18" fillId="0" borderId="37" xfId="6" applyFont="1" applyBorder="1" applyAlignment="1">
      <alignment horizontal="center" vertical="center"/>
    </xf>
    <xf numFmtId="0" fontId="18" fillId="0" borderId="25" xfId="6" applyFont="1" applyBorder="1" applyAlignment="1">
      <alignment horizontal="center" vertical="center"/>
    </xf>
    <xf numFmtId="0" fontId="18" fillId="0" borderId="28" xfId="6" applyFont="1" applyBorder="1" applyAlignment="1">
      <alignment horizontal="center" vertical="center"/>
    </xf>
    <xf numFmtId="0" fontId="13" fillId="0" borderId="24" xfId="6" applyFont="1" applyBorder="1" applyAlignment="1">
      <alignment horizontal="center" vertical="center" wrapText="1"/>
    </xf>
    <xf numFmtId="0" fontId="13" fillId="0" borderId="25" xfId="6" applyFont="1" applyBorder="1" applyAlignment="1">
      <alignment horizontal="center" vertical="center" wrapText="1"/>
    </xf>
    <xf numFmtId="0" fontId="18" fillId="0" borderId="36" xfId="6" applyFont="1" applyBorder="1" applyAlignment="1">
      <alignment horizontal="center" vertical="center"/>
    </xf>
    <xf numFmtId="0" fontId="18" fillId="0" borderId="27" xfId="6" applyFont="1" applyBorder="1" applyAlignment="1">
      <alignment horizontal="center" vertical="center"/>
    </xf>
    <xf numFmtId="0" fontId="18" fillId="0" borderId="29" xfId="6" applyFont="1" applyBorder="1" applyAlignment="1">
      <alignment horizontal="center" vertical="center"/>
    </xf>
    <xf numFmtId="0" fontId="13" fillId="0" borderId="26" xfId="6" applyFont="1" applyBorder="1" applyAlignment="1">
      <alignment horizontal="center" vertical="center" wrapText="1"/>
    </xf>
    <xf numFmtId="0" fontId="13" fillId="0" borderId="27" xfId="6" applyFont="1" applyBorder="1" applyAlignment="1">
      <alignment horizontal="center" vertical="center" wrapText="1"/>
    </xf>
    <xf numFmtId="0" fontId="18" fillId="0" borderId="38" xfId="6" applyFont="1" applyBorder="1" applyAlignment="1">
      <alignment horizontal="center" vertical="center"/>
    </xf>
    <xf numFmtId="0" fontId="18" fillId="0" borderId="39" xfId="6" applyFont="1" applyBorder="1" applyAlignment="1">
      <alignment horizontal="center" vertical="center"/>
    </xf>
    <xf numFmtId="0" fontId="18" fillId="0" borderId="40" xfId="6" applyFont="1" applyBorder="1" applyAlignment="1">
      <alignment horizontal="center" vertical="center"/>
    </xf>
    <xf numFmtId="0" fontId="13" fillId="0" borderId="41" xfId="6" applyFont="1" applyBorder="1" applyAlignment="1">
      <alignment horizontal="center" vertical="center" wrapText="1"/>
    </xf>
    <xf numFmtId="0" fontId="13" fillId="0" borderId="39" xfId="6" applyFont="1" applyBorder="1" applyAlignment="1">
      <alignment horizontal="center" vertical="center" wrapText="1"/>
    </xf>
    <xf numFmtId="0" fontId="11" fillId="0" borderId="0" xfId="6" applyFont="1">
      <alignment vertical="center"/>
    </xf>
    <xf numFmtId="0" fontId="13" fillId="0" borderId="25" xfId="6" applyFont="1" applyBorder="1" applyAlignment="1">
      <alignment horizontal="center" vertical="center"/>
    </xf>
    <xf numFmtId="0" fontId="13" fillId="0" borderId="28" xfId="6" applyFont="1" applyBorder="1" applyAlignment="1">
      <alignment horizontal="center" vertical="center"/>
    </xf>
    <xf numFmtId="0" fontId="13" fillId="0" borderId="0" xfId="6" applyFont="1" applyBorder="1" applyAlignment="1">
      <alignment horizontal="center" vertical="center"/>
    </xf>
    <xf numFmtId="0" fontId="13" fillId="0" borderId="35" xfId="6" applyFont="1" applyBorder="1" applyAlignment="1">
      <alignment horizontal="center" vertical="center"/>
    </xf>
    <xf numFmtId="0" fontId="19" fillId="0" borderId="0" xfId="6" applyFont="1">
      <alignment vertical="center"/>
    </xf>
    <xf numFmtId="0" fontId="13" fillId="0" borderId="27" xfId="6" applyFont="1" applyBorder="1" applyAlignment="1">
      <alignment horizontal="center" vertical="center"/>
    </xf>
    <xf numFmtId="0" fontId="13" fillId="0" borderId="29" xfId="6" applyFont="1" applyBorder="1" applyAlignment="1">
      <alignment horizontal="center" vertical="center"/>
    </xf>
    <xf numFmtId="0" fontId="15" fillId="0" borderId="31" xfId="6" applyFont="1" applyBorder="1" applyAlignment="1">
      <alignment horizontal="center" vertical="center"/>
    </xf>
    <xf numFmtId="0" fontId="16" fillId="0" borderId="0" xfId="6" applyFont="1" applyBorder="1" applyAlignment="1">
      <alignment horizontal="center" vertical="center"/>
    </xf>
    <xf numFmtId="0" fontId="16" fillId="0" borderId="27" xfId="6" applyFont="1" applyBorder="1" applyAlignment="1">
      <alignment horizontal="center" vertical="center"/>
    </xf>
    <xf numFmtId="0" fontId="20" fillId="0" borderId="14" xfId="6" applyFont="1" applyBorder="1" applyAlignment="1">
      <alignment horizontal="center" vertical="center"/>
    </xf>
    <xf numFmtId="0" fontId="11" fillId="0" borderId="25" xfId="6" applyFont="1" applyBorder="1" applyAlignment="1">
      <alignment horizontal="center" vertical="center"/>
    </xf>
    <xf numFmtId="0" fontId="13" fillId="0" borderId="39" xfId="6" applyFont="1" applyBorder="1" applyAlignment="1">
      <alignment horizontal="center" vertical="center"/>
    </xf>
    <xf numFmtId="0" fontId="11" fillId="0" borderId="0" xfId="6" applyFont="1" applyAlignment="1"/>
    <xf numFmtId="0" fontId="13" fillId="0" borderId="28" xfId="6" applyFont="1" applyBorder="1" applyAlignment="1">
      <alignment horizontal="center" vertical="center" wrapText="1"/>
    </xf>
    <xf numFmtId="0" fontId="13" fillId="0" borderId="29" xfId="6" applyFont="1" applyBorder="1" applyAlignment="1">
      <alignment horizontal="center" vertical="center" wrapText="1"/>
    </xf>
    <xf numFmtId="0" fontId="13" fillId="0" borderId="40" xfId="6" applyFont="1" applyBorder="1" applyAlignment="1">
      <alignment horizontal="center" vertical="center" wrapText="1"/>
    </xf>
    <xf numFmtId="0" fontId="12" fillId="0" borderId="28" xfId="6" applyFont="1" applyBorder="1" applyAlignment="1">
      <alignment horizontal="center" vertical="center"/>
    </xf>
    <xf numFmtId="0" fontId="12" fillId="0" borderId="35" xfId="6" applyFont="1" applyBorder="1" applyAlignment="1">
      <alignment horizontal="center" vertical="center"/>
    </xf>
    <xf numFmtId="0" fontId="12" fillId="0" borderId="29" xfId="6" applyFont="1" applyBorder="1" applyAlignment="1">
      <alignment horizontal="center" vertical="center"/>
    </xf>
    <xf numFmtId="0" fontId="21" fillId="0" borderId="0" xfId="6" applyFont="1">
      <alignment vertical="center"/>
    </xf>
    <xf numFmtId="0" fontId="15" fillId="0" borderId="0" xfId="6" applyFont="1" applyBorder="1" applyAlignment="1">
      <alignment horizontal="center"/>
    </xf>
    <xf numFmtId="0" fontId="15" fillId="0" borderId="35" xfId="6" applyFont="1" applyBorder="1" applyAlignment="1">
      <alignment horizontal="center"/>
    </xf>
    <xf numFmtId="0" fontId="15" fillId="0" borderId="27" xfId="6" applyFont="1" applyBorder="1" applyAlignment="1">
      <alignment horizontal="center"/>
    </xf>
    <xf numFmtId="0" fontId="15" fillId="0" borderId="29" xfId="6" applyFont="1" applyBorder="1" applyAlignment="1">
      <alignment horizontal="center"/>
    </xf>
    <xf numFmtId="0" fontId="11" fillId="0" borderId="28" xfId="6" applyFont="1" applyBorder="1" applyAlignment="1">
      <alignment horizontal="center" vertical="center"/>
    </xf>
    <xf numFmtId="0" fontId="11" fillId="0" borderId="25" xfId="6" applyFont="1" applyBorder="1" applyAlignment="1">
      <alignment horizontal="center" vertical="center" wrapText="1"/>
    </xf>
    <xf numFmtId="0" fontId="22" fillId="0" borderId="24" xfId="6" applyFont="1" applyBorder="1" applyAlignment="1">
      <alignment horizontal="center" vertical="center"/>
    </xf>
    <xf numFmtId="0" fontId="22" fillId="0" borderId="25" xfId="6" applyFont="1" applyBorder="1" applyAlignment="1">
      <alignment horizontal="center" vertical="center"/>
    </xf>
    <xf numFmtId="0" fontId="22" fillId="0" borderId="28" xfId="6" applyFont="1" applyBorder="1" applyAlignment="1">
      <alignment horizontal="center" vertical="center"/>
    </xf>
    <xf numFmtId="0" fontId="22" fillId="0" borderId="26" xfId="6" applyFont="1" applyBorder="1" applyAlignment="1">
      <alignment horizontal="center" vertical="center"/>
    </xf>
    <xf numFmtId="0" fontId="22" fillId="0" borderId="27" xfId="6" applyFont="1" applyBorder="1" applyAlignment="1">
      <alignment horizontal="center" vertical="center"/>
    </xf>
    <xf numFmtId="0" fontId="22" fillId="0" borderId="29" xfId="6" applyFont="1" applyBorder="1" applyAlignment="1">
      <alignment horizontal="center" vertical="center"/>
    </xf>
    <xf numFmtId="0" fontId="11" fillId="0" borderId="27" xfId="6" applyFont="1" applyBorder="1" applyAlignment="1">
      <alignment horizontal="center" vertical="center" wrapText="1"/>
    </xf>
    <xf numFmtId="0" fontId="13" fillId="0" borderId="40" xfId="6" applyFont="1" applyBorder="1" applyAlignment="1">
      <alignment horizontal="center" vertical="center"/>
    </xf>
    <xf numFmtId="0" fontId="22" fillId="0" borderId="41" xfId="6" applyFont="1" applyBorder="1" applyAlignment="1">
      <alignment horizontal="center" vertical="center"/>
    </xf>
    <xf numFmtId="0" fontId="22" fillId="0" borderId="39" xfId="6" applyFont="1" applyBorder="1" applyAlignment="1">
      <alignment horizontal="center" vertical="center"/>
    </xf>
    <xf numFmtId="0" fontId="22" fillId="0" borderId="40" xfId="6" applyFont="1" applyBorder="1" applyAlignment="1">
      <alignment horizontal="center" vertical="center"/>
    </xf>
    <xf numFmtId="0" fontId="11" fillId="0" borderId="39" xfId="6" applyFont="1" applyBorder="1" applyAlignment="1">
      <alignment horizontal="center" vertical="center" wrapText="1"/>
    </xf>
    <xf numFmtId="0" fontId="23" fillId="0" borderId="24" xfId="6" applyFont="1" applyBorder="1" applyAlignment="1">
      <alignment horizontal="center" vertical="center"/>
    </xf>
    <xf numFmtId="0" fontId="23" fillId="0" borderId="25" xfId="6" applyFont="1" applyBorder="1" applyAlignment="1">
      <alignment horizontal="center" vertical="center"/>
    </xf>
    <xf numFmtId="0" fontId="23" fillId="0" borderId="28" xfId="6" applyFont="1" applyBorder="1" applyAlignment="1">
      <alignment horizontal="center" vertical="center"/>
    </xf>
    <xf numFmtId="0" fontId="17" fillId="0" borderId="24" xfId="6" applyFont="1" applyBorder="1" applyAlignment="1">
      <alignment horizontal="center" vertical="center"/>
    </xf>
    <xf numFmtId="0" fontId="17" fillId="0" borderId="25" xfId="6" applyFont="1" applyBorder="1" applyAlignment="1">
      <alignment horizontal="center" vertical="center"/>
    </xf>
    <xf numFmtId="0" fontId="23" fillId="0" borderId="26" xfId="6" applyFont="1" applyBorder="1" applyAlignment="1">
      <alignment horizontal="center" vertical="center"/>
    </xf>
    <xf numFmtId="0" fontId="23" fillId="0" borderId="27" xfId="6" applyFont="1" applyBorder="1" applyAlignment="1">
      <alignment horizontal="center" vertical="center"/>
    </xf>
    <xf numFmtId="0" fontId="23" fillId="0" borderId="29" xfId="6" applyFont="1" applyBorder="1" applyAlignment="1">
      <alignment horizontal="center" vertical="center"/>
    </xf>
    <xf numFmtId="0" fontId="17" fillId="0" borderId="26" xfId="6" applyFont="1" applyBorder="1" applyAlignment="1">
      <alignment horizontal="center" vertical="center"/>
    </xf>
    <xf numFmtId="0" fontId="17" fillId="0" borderId="27" xfId="6" applyFont="1" applyBorder="1" applyAlignment="1">
      <alignment horizontal="center" vertical="center"/>
    </xf>
    <xf numFmtId="0" fontId="23" fillId="0" borderId="41" xfId="6" applyFont="1" applyBorder="1" applyAlignment="1">
      <alignment horizontal="center" vertical="center"/>
    </xf>
    <xf numFmtId="0" fontId="23" fillId="0" borderId="39" xfId="6" applyFont="1" applyBorder="1" applyAlignment="1">
      <alignment horizontal="center" vertical="center"/>
    </xf>
    <xf numFmtId="0" fontId="23" fillId="0" borderId="40" xfId="6" applyFont="1" applyBorder="1" applyAlignment="1">
      <alignment horizontal="center" vertical="center"/>
    </xf>
    <xf numFmtId="0" fontId="17" fillId="0" borderId="41" xfId="6" applyFont="1" applyBorder="1" applyAlignment="1">
      <alignment horizontal="center" vertical="center"/>
    </xf>
    <xf numFmtId="0" fontId="17" fillId="0" borderId="39" xfId="6" applyFont="1" applyBorder="1" applyAlignment="1">
      <alignment horizontal="center" vertical="center"/>
    </xf>
    <xf numFmtId="0" fontId="17" fillId="0" borderId="0" xfId="6" applyFont="1">
      <alignment vertical="center"/>
    </xf>
    <xf numFmtId="0" fontId="11" fillId="0" borderId="33" xfId="6" applyFont="1" applyBorder="1" applyAlignment="1">
      <alignment horizontal="left" vertical="center"/>
    </xf>
    <xf numFmtId="0" fontId="11" fillId="0" borderId="31" xfId="6" applyFont="1" applyBorder="1" applyAlignment="1">
      <alignment horizontal="left" vertical="center"/>
    </xf>
    <xf numFmtId="0" fontId="20" fillId="0" borderId="16" xfId="6" applyFont="1" applyBorder="1" applyAlignment="1">
      <alignment horizontal="center" vertical="center"/>
    </xf>
    <xf numFmtId="0" fontId="20" fillId="0" borderId="0" xfId="6" applyFont="1" applyBorder="1" applyAlignment="1">
      <alignment horizontal="center" vertical="center"/>
    </xf>
    <xf numFmtId="0" fontId="20" fillId="0" borderId="26" xfId="6" applyFont="1" applyBorder="1" applyAlignment="1">
      <alignment horizontal="center" vertical="center"/>
    </xf>
    <xf numFmtId="0" fontId="20" fillId="0" borderId="27" xfId="6" applyFont="1" applyBorder="1" applyAlignment="1">
      <alignment horizontal="center" vertical="center"/>
    </xf>
    <xf numFmtId="0" fontId="11" fillId="0" borderId="24" xfId="6" applyFont="1" applyBorder="1">
      <alignment vertical="center"/>
    </xf>
    <xf numFmtId="0" fontId="13" fillId="0" borderId="25" xfId="6" applyFont="1" applyBorder="1">
      <alignment vertical="center"/>
    </xf>
    <xf numFmtId="176" fontId="11" fillId="0" borderId="25" xfId="6" applyNumberFormat="1" applyFont="1" applyBorder="1">
      <alignment vertical="center"/>
    </xf>
    <xf numFmtId="0" fontId="16" fillId="0" borderId="41" xfId="6" applyFont="1" applyBorder="1" applyAlignment="1">
      <alignment horizontal="center" vertical="center"/>
    </xf>
    <xf numFmtId="0" fontId="16" fillId="0" borderId="39" xfId="6" applyFont="1" applyBorder="1" applyAlignment="1">
      <alignment horizontal="center" vertical="center"/>
    </xf>
    <xf numFmtId="0" fontId="11" fillId="0" borderId="32" xfId="6" applyFont="1" applyBorder="1" applyAlignment="1">
      <alignment horizontal="left" vertical="center"/>
    </xf>
    <xf numFmtId="0" fontId="11" fillId="0" borderId="33" xfId="6" applyFont="1" applyBorder="1" applyAlignment="1">
      <alignment horizontal="center" vertical="center" wrapText="1"/>
    </xf>
    <xf numFmtId="0" fontId="11" fillId="0" borderId="31" xfId="6" applyFont="1" applyBorder="1" applyAlignment="1">
      <alignment horizontal="center" vertical="center" wrapText="1"/>
    </xf>
    <xf numFmtId="0" fontId="11" fillId="0" borderId="32" xfId="6" applyFont="1" applyBorder="1" applyAlignment="1">
      <alignment horizontal="center" vertical="center" wrapText="1"/>
    </xf>
    <xf numFmtId="0" fontId="16" fillId="0" borderId="33" xfId="6" applyFont="1" applyBorder="1" applyAlignment="1">
      <alignment horizontal="center" vertical="center" wrapText="1"/>
    </xf>
    <xf numFmtId="0" fontId="20" fillId="0" borderId="35" xfId="6" applyFont="1" applyBorder="1" applyAlignment="1">
      <alignment horizontal="center" vertical="center"/>
    </xf>
    <xf numFmtId="0" fontId="11" fillId="0" borderId="16" xfId="6" applyFont="1" applyBorder="1" applyAlignment="1">
      <alignment horizontal="center" vertical="center" wrapText="1"/>
    </xf>
    <xf numFmtId="0" fontId="11" fillId="0" borderId="0" xfId="6" applyFont="1" applyBorder="1" applyAlignment="1">
      <alignment horizontal="center" vertical="center" wrapText="1"/>
    </xf>
    <xf numFmtId="0" fontId="11" fillId="0" borderId="35" xfId="6" applyFont="1" applyBorder="1" applyAlignment="1">
      <alignment horizontal="center" vertical="center" wrapText="1"/>
    </xf>
    <xf numFmtId="0" fontId="16" fillId="0" borderId="16" xfId="6" applyFont="1" applyBorder="1" applyAlignment="1">
      <alignment horizontal="center" vertical="center" wrapText="1"/>
    </xf>
    <xf numFmtId="0" fontId="20" fillId="0" borderId="29" xfId="6" applyFont="1" applyBorder="1" applyAlignment="1">
      <alignment horizontal="center" vertical="center"/>
    </xf>
    <xf numFmtId="0" fontId="11" fillId="0" borderId="26" xfId="6" applyFont="1" applyBorder="1" applyAlignment="1">
      <alignment horizontal="center" vertical="center" wrapText="1"/>
    </xf>
    <xf numFmtId="0" fontId="11" fillId="0" borderId="29" xfId="6" applyFont="1" applyBorder="1" applyAlignment="1">
      <alignment horizontal="center" vertical="center" wrapText="1"/>
    </xf>
    <xf numFmtId="0" fontId="16" fillId="0" borderId="26" xfId="6" applyFont="1" applyBorder="1" applyAlignment="1">
      <alignment horizontal="center" vertical="center" wrapText="1"/>
    </xf>
    <xf numFmtId="0" fontId="17" fillId="0" borderId="28" xfId="6" applyFont="1" applyBorder="1" applyAlignment="1">
      <alignment horizontal="center" vertical="center"/>
    </xf>
    <xf numFmtId="0" fontId="17" fillId="0" borderId="29" xfId="6" applyFont="1" applyBorder="1" applyAlignment="1">
      <alignment horizontal="center" vertical="center"/>
    </xf>
    <xf numFmtId="0" fontId="17" fillId="0" borderId="40" xfId="6" applyFont="1" applyBorder="1" applyAlignment="1">
      <alignment horizontal="center" vertical="center"/>
    </xf>
    <xf numFmtId="0" fontId="13" fillId="0" borderId="0" xfId="6" applyFont="1" applyAlignment="1">
      <alignment horizontal="center" vertical="center"/>
    </xf>
    <xf numFmtId="0" fontId="16" fillId="0" borderId="31" xfId="6" applyFont="1" applyBorder="1" applyAlignment="1">
      <alignment horizontal="center" vertical="center" wrapText="1"/>
    </xf>
    <xf numFmtId="0" fontId="11" fillId="0" borderId="33" xfId="6" applyFont="1" applyBorder="1" applyAlignment="1">
      <alignment horizontal="center" vertical="center"/>
    </xf>
    <xf numFmtId="0" fontId="16" fillId="0" borderId="0" xfId="6" applyFont="1" applyBorder="1" applyAlignment="1">
      <alignment horizontal="center" vertical="center" wrapText="1"/>
    </xf>
    <xf numFmtId="0" fontId="11" fillId="0" borderId="16" xfId="6" applyFont="1" applyBorder="1" applyAlignment="1">
      <alignment horizontal="center" vertical="center"/>
    </xf>
    <xf numFmtId="0" fontId="16" fillId="0" borderId="27" xfId="6" applyFont="1" applyBorder="1" applyAlignment="1">
      <alignment horizontal="center" vertical="center" wrapText="1"/>
    </xf>
    <xf numFmtId="0" fontId="11" fillId="0" borderId="26" xfId="6" applyFont="1" applyBorder="1" applyAlignment="1">
      <alignment horizontal="center" vertical="center"/>
    </xf>
    <xf numFmtId="0" fontId="16" fillId="0" borderId="29" xfId="6" applyFont="1" applyBorder="1" applyAlignment="1">
      <alignment horizontal="center" vertical="center"/>
    </xf>
    <xf numFmtId="0" fontId="16" fillId="0" borderId="40" xfId="6" applyFont="1" applyBorder="1" applyAlignment="1">
      <alignment horizontal="center" vertical="center"/>
    </xf>
    <xf numFmtId="0" fontId="13" fillId="0" borderId="0" xfId="6" applyFont="1" applyAlignment="1">
      <alignment vertical="center"/>
    </xf>
    <xf numFmtId="0" fontId="24" fillId="0" borderId="33" xfId="6" applyFont="1" applyBorder="1" applyAlignment="1">
      <alignment horizontal="center" vertical="center"/>
    </xf>
    <xf numFmtId="0" fontId="24" fillId="0" borderId="31" xfId="6" applyFont="1" applyBorder="1" applyAlignment="1">
      <alignment horizontal="center" vertical="center"/>
    </xf>
    <xf numFmtId="0" fontId="24" fillId="0" borderId="16" xfId="6" applyFont="1" applyBorder="1" applyAlignment="1">
      <alignment horizontal="center" vertical="center"/>
    </xf>
    <xf numFmtId="0" fontId="24" fillId="0" borderId="0" xfId="6" applyFont="1" applyBorder="1" applyAlignment="1">
      <alignment horizontal="center" vertical="center"/>
    </xf>
    <xf numFmtId="0" fontId="24" fillId="0" borderId="26" xfId="6" applyFont="1" applyBorder="1" applyAlignment="1">
      <alignment horizontal="center" vertical="center"/>
    </xf>
    <xf numFmtId="0" fontId="24" fillId="0" borderId="27" xfId="6" applyFont="1" applyBorder="1" applyAlignment="1">
      <alignment horizontal="center" vertical="center"/>
    </xf>
    <xf numFmtId="0" fontId="11" fillId="0" borderId="24" xfId="6" applyFont="1" applyBorder="1" applyAlignment="1">
      <alignment horizontal="left" vertical="center"/>
    </xf>
    <xf numFmtId="0" fontId="11" fillId="0" borderId="27" xfId="6" applyFont="1" applyBorder="1" applyAlignment="1">
      <alignment horizontal="left" vertical="center"/>
    </xf>
    <xf numFmtId="0" fontId="11" fillId="0" borderId="41" xfId="6" applyFont="1" applyBorder="1" applyAlignment="1">
      <alignment horizontal="center" vertical="center"/>
    </xf>
    <xf numFmtId="0" fontId="11" fillId="0" borderId="39" xfId="6" applyFont="1" applyBorder="1" applyAlignment="1">
      <alignment horizontal="left" vertical="center"/>
    </xf>
    <xf numFmtId="0" fontId="11" fillId="0" borderId="42" xfId="6" applyFont="1" applyBorder="1" applyAlignment="1">
      <alignment horizontal="center" vertical="center" wrapText="1"/>
    </xf>
    <xf numFmtId="0" fontId="11" fillId="0" borderId="43" xfId="6" applyFont="1" applyBorder="1" applyAlignment="1">
      <alignment horizontal="center" vertical="center" wrapText="1"/>
    </xf>
    <xf numFmtId="0" fontId="11" fillId="0" borderId="44" xfId="6" applyFont="1" applyBorder="1" applyAlignment="1">
      <alignment vertical="center"/>
    </xf>
    <xf numFmtId="0" fontId="11" fillId="0" borderId="23" xfId="6" applyFont="1" applyBorder="1" applyAlignment="1">
      <alignment horizontal="center" vertical="center"/>
    </xf>
    <xf numFmtId="0" fontId="20" fillId="0" borderId="23" xfId="6" applyFont="1" applyBorder="1" applyAlignment="1">
      <alignment horizontal="center" vertical="center"/>
    </xf>
    <xf numFmtId="0" fontId="11" fillId="0" borderId="45" xfId="6" applyFont="1" applyBorder="1" applyAlignment="1">
      <alignment horizontal="left" vertical="center"/>
    </xf>
    <xf numFmtId="0" fontId="11" fillId="0" borderId="44" xfId="6" applyFont="1" applyBorder="1" applyAlignment="1">
      <alignment horizontal="center" vertical="center"/>
    </xf>
    <xf numFmtId="0" fontId="11" fillId="0" borderId="46" xfId="6" applyFont="1" applyBorder="1" applyAlignment="1">
      <alignment horizontal="center" vertical="center"/>
    </xf>
    <xf numFmtId="0" fontId="11" fillId="0" borderId="3" xfId="6" applyFont="1" applyBorder="1" applyAlignment="1">
      <alignment horizontal="center" vertical="center"/>
    </xf>
    <xf numFmtId="0" fontId="23" fillId="0" borderId="45" xfId="6" applyFont="1" applyBorder="1" applyAlignment="1">
      <alignment horizontal="center" vertical="center"/>
    </xf>
    <xf numFmtId="0" fontId="23" fillId="0" borderId="44" xfId="6" applyFont="1" applyBorder="1" applyAlignment="1">
      <alignment horizontal="center" vertical="center"/>
    </xf>
    <xf numFmtId="0" fontId="23" fillId="0" borderId="46" xfId="6" applyFont="1" applyBorder="1" applyAlignment="1">
      <alignment horizontal="center" vertical="center"/>
    </xf>
    <xf numFmtId="0" fontId="25" fillId="0" borderId="0" xfId="6" applyFont="1" applyAlignment="1">
      <alignment horizontal="center" vertical="center"/>
    </xf>
    <xf numFmtId="0" fontId="26" fillId="0" borderId="0" xfId="6" applyFont="1" applyBorder="1" applyAlignment="1">
      <alignment horizontal="left" vertical="center"/>
    </xf>
    <xf numFmtId="0" fontId="27" fillId="0" borderId="0" xfId="6" applyFont="1" applyBorder="1" applyAlignment="1">
      <alignment horizontal="left" vertical="center"/>
    </xf>
    <xf numFmtId="0" fontId="2" fillId="5" borderId="47" xfId="6" applyFont="1" applyFill="1" applyBorder="1" applyAlignment="1">
      <alignment horizontal="center" vertical="center" wrapText="1"/>
    </xf>
    <xf numFmtId="0" fontId="2" fillId="5" borderId="48" xfId="6" applyFont="1" applyFill="1" applyBorder="1" applyAlignment="1">
      <alignment horizontal="center" vertical="center" wrapText="1"/>
    </xf>
    <xf numFmtId="0" fontId="4" fillId="0" borderId="49" xfId="6" applyFont="1" applyBorder="1" applyAlignment="1" applyProtection="1">
      <alignment horizontal="center" vertical="center"/>
      <protection locked="0"/>
    </xf>
    <xf numFmtId="0" fontId="4" fillId="0" borderId="50" xfId="6" applyFont="1" applyBorder="1" applyAlignment="1" applyProtection="1">
      <alignment horizontal="center" vertical="center"/>
      <protection locked="0"/>
    </xf>
    <xf numFmtId="0" fontId="0" fillId="5" borderId="36" xfId="6" applyFill="1" applyBorder="1" applyAlignment="1">
      <alignment horizontal="center" vertical="center"/>
    </xf>
    <xf numFmtId="0" fontId="2" fillId="5" borderId="29" xfId="6" applyFont="1" applyFill="1" applyBorder="1" applyAlignment="1">
      <alignment horizontal="center" vertical="center"/>
    </xf>
    <xf numFmtId="0" fontId="28" fillId="0" borderId="26" xfId="6" applyFont="1" applyBorder="1" applyAlignment="1" applyProtection="1">
      <alignment horizontal="center" vertical="center"/>
      <protection locked="0"/>
    </xf>
    <xf numFmtId="0" fontId="4" fillId="0" borderId="27" xfId="6" applyFont="1" applyBorder="1" applyAlignment="1" applyProtection="1">
      <alignment horizontal="center" vertical="center"/>
      <protection locked="0"/>
    </xf>
    <xf numFmtId="0" fontId="0" fillId="5" borderId="51" xfId="6" applyFill="1" applyBorder="1" applyAlignment="1">
      <alignment horizontal="center" vertical="center" shrinkToFit="1"/>
    </xf>
    <xf numFmtId="0" fontId="2" fillId="5" borderId="52" xfId="6" applyFont="1" applyFill="1" applyBorder="1" applyAlignment="1">
      <alignment horizontal="center" vertical="center" shrinkToFit="1"/>
    </xf>
    <xf numFmtId="0" fontId="4" fillId="0" borderId="53" xfId="6" applyFont="1" applyBorder="1" applyAlignment="1" applyProtection="1">
      <alignment horizontal="center" vertical="center"/>
      <protection locked="0"/>
    </xf>
    <xf numFmtId="0" fontId="4" fillId="0" borderId="54" xfId="6" applyFont="1" applyBorder="1" applyAlignment="1" applyProtection="1">
      <alignment horizontal="center" vertical="center"/>
      <protection locked="0"/>
    </xf>
    <xf numFmtId="0" fontId="0" fillId="5" borderId="55" xfId="6" applyFont="1" applyFill="1" applyBorder="1" applyAlignment="1">
      <alignment horizontal="center" vertical="center" shrinkToFit="1"/>
    </xf>
    <xf numFmtId="0" fontId="2" fillId="5" borderId="56" xfId="6" applyFont="1" applyFill="1" applyBorder="1" applyAlignment="1">
      <alignment horizontal="center" vertical="center" shrinkToFit="1"/>
    </xf>
    <xf numFmtId="0" fontId="4" fillId="3" borderId="26" xfId="6" applyFont="1" applyFill="1" applyBorder="1" applyAlignment="1" applyProtection="1">
      <alignment horizontal="center" vertical="center"/>
      <protection locked="0"/>
    </xf>
    <xf numFmtId="0" fontId="4" fillId="3" borderId="27" xfId="6" applyFont="1" applyFill="1" applyBorder="1" applyAlignment="1" applyProtection="1">
      <alignment horizontal="center" vertical="center"/>
      <protection locked="0"/>
    </xf>
    <xf numFmtId="0" fontId="2" fillId="5" borderId="13" xfId="6" applyFont="1" applyFill="1" applyBorder="1" applyAlignment="1">
      <alignment horizontal="center" vertical="center"/>
    </xf>
    <xf numFmtId="0" fontId="2" fillId="5" borderId="14" xfId="6" applyFont="1" applyFill="1" applyBorder="1" applyAlignment="1">
      <alignment horizontal="center" vertical="center"/>
    </xf>
    <xf numFmtId="0" fontId="29" fillId="0" borderId="57" xfId="6" applyFont="1" applyBorder="1" applyAlignment="1">
      <alignment horizontal="center" vertical="center" wrapText="1" shrinkToFit="1"/>
    </xf>
    <xf numFmtId="0" fontId="8" fillId="0" borderId="58" xfId="6" applyFont="1" applyBorder="1" applyAlignment="1">
      <alignment horizontal="center" vertical="center" shrinkToFit="1"/>
    </xf>
    <xf numFmtId="0" fontId="29" fillId="0" borderId="58" xfId="6" applyFont="1" applyBorder="1" applyAlignment="1">
      <alignment horizontal="center" vertical="center" wrapText="1" shrinkToFit="1"/>
    </xf>
    <xf numFmtId="0" fontId="8" fillId="0" borderId="59" xfId="6" applyFont="1" applyBorder="1" applyAlignment="1">
      <alignment horizontal="center" vertical="center" shrinkToFit="1"/>
    </xf>
    <xf numFmtId="0" fontId="5" fillId="5" borderId="14" xfId="6" applyFont="1" applyFill="1" applyBorder="1" applyAlignment="1">
      <alignment horizontal="center" vertical="center"/>
    </xf>
    <xf numFmtId="0" fontId="30" fillId="0" borderId="60" xfId="6" applyFont="1" applyBorder="1" applyAlignment="1" applyProtection="1">
      <alignment horizontal="center" vertical="center"/>
      <protection locked="0"/>
    </xf>
    <xf numFmtId="0" fontId="2" fillId="0" borderId="61" xfId="6" applyFont="1" applyBorder="1" applyAlignment="1" applyProtection="1">
      <alignment horizontal="center" vertical="center"/>
      <protection locked="0"/>
    </xf>
    <xf numFmtId="0" fontId="30" fillId="0" borderId="61" xfId="6" applyFont="1" applyBorder="1" applyAlignment="1" applyProtection="1">
      <alignment horizontal="center" vertical="center"/>
      <protection locked="0"/>
    </xf>
    <xf numFmtId="0" fontId="2" fillId="0" borderId="62" xfId="6" applyFont="1" applyBorder="1" applyAlignment="1" applyProtection="1">
      <alignment horizontal="center" vertical="center"/>
      <protection locked="0"/>
    </xf>
    <xf numFmtId="0" fontId="6" fillId="0" borderId="14" xfId="6" applyFont="1" applyBorder="1" applyAlignment="1" applyProtection="1">
      <alignment horizontal="center" vertical="center"/>
      <protection locked="0"/>
    </xf>
    <xf numFmtId="0" fontId="31" fillId="0" borderId="63" xfId="6" applyFont="1" applyBorder="1" applyAlignment="1" applyProtection="1">
      <alignment horizontal="center" vertical="center"/>
      <protection locked="0"/>
    </xf>
    <xf numFmtId="0" fontId="2" fillId="0" borderId="64" xfId="6" applyFont="1" applyBorder="1" applyAlignment="1" applyProtection="1">
      <alignment horizontal="center" vertical="center"/>
      <protection locked="0"/>
    </xf>
    <xf numFmtId="0" fontId="31" fillId="0" borderId="64" xfId="6" applyFont="1" applyBorder="1" applyAlignment="1" applyProtection="1">
      <alignment horizontal="center" vertical="center"/>
      <protection locked="0"/>
    </xf>
    <xf numFmtId="0" fontId="2" fillId="0" borderId="65" xfId="6" applyFont="1" applyBorder="1" applyAlignment="1" applyProtection="1">
      <alignment horizontal="center" vertical="center"/>
      <protection locked="0"/>
    </xf>
    <xf numFmtId="0" fontId="30" fillId="0" borderId="64" xfId="6" applyFont="1" applyBorder="1" applyAlignment="1" applyProtection="1">
      <alignment horizontal="center" vertical="center"/>
      <protection locked="0"/>
    </xf>
    <xf numFmtId="0" fontId="2" fillId="0" borderId="60" xfId="6" applyFont="1" applyBorder="1" applyAlignment="1" applyProtection="1">
      <alignment horizontal="center" vertical="center"/>
      <protection locked="0"/>
    </xf>
    <xf numFmtId="0" fontId="2" fillId="0" borderId="63" xfId="6" applyFont="1" applyBorder="1" applyAlignment="1" applyProtection="1">
      <alignment horizontal="center" vertical="center"/>
      <protection locked="0"/>
    </xf>
    <xf numFmtId="0" fontId="2" fillId="5" borderId="13" xfId="6" applyFont="1" applyFill="1" applyBorder="1" applyAlignment="1">
      <alignment horizontal="center" vertical="center" wrapText="1"/>
    </xf>
    <xf numFmtId="0" fontId="4" fillId="3" borderId="14" xfId="6" applyFont="1" applyFill="1" applyBorder="1" applyAlignment="1">
      <alignment horizontal="center" vertical="center"/>
    </xf>
    <xf numFmtId="0" fontId="4" fillId="0" borderId="24" xfId="6" applyFont="1" applyBorder="1" applyAlignment="1" applyProtection="1">
      <alignment horizontal="center" vertical="center"/>
      <protection locked="0"/>
    </xf>
    <xf numFmtId="0" fontId="4" fillId="0" borderId="25" xfId="6" applyFont="1" applyBorder="1" applyAlignment="1" applyProtection="1">
      <alignment horizontal="center" vertical="center"/>
      <protection locked="0"/>
    </xf>
    <xf numFmtId="0" fontId="2" fillId="5" borderId="4" xfId="6" applyFont="1" applyFill="1" applyBorder="1" applyAlignment="1">
      <alignment horizontal="center" vertical="center"/>
    </xf>
    <xf numFmtId="0" fontId="2" fillId="5" borderId="5" xfId="6" applyFont="1" applyFill="1" applyBorder="1" applyAlignment="1">
      <alignment horizontal="center" vertical="center"/>
    </xf>
    <xf numFmtId="0" fontId="4" fillId="0" borderId="41" xfId="6" applyFont="1" applyBorder="1" applyAlignment="1" applyProtection="1">
      <alignment horizontal="center" vertical="center"/>
      <protection locked="0"/>
    </xf>
    <xf numFmtId="0" fontId="4" fillId="0" borderId="39" xfId="6" applyFont="1" applyBorder="1" applyAlignment="1" applyProtection="1">
      <alignment horizontal="center" vertical="center"/>
      <protection locked="0"/>
    </xf>
    <xf numFmtId="0" fontId="0" fillId="5" borderId="66" xfId="6" applyFill="1" applyBorder="1" applyAlignment="1">
      <alignment horizontal="center" vertical="center" wrapText="1"/>
    </xf>
    <xf numFmtId="0" fontId="2" fillId="5" borderId="20" xfId="6" applyFont="1" applyFill="1" applyBorder="1" applyAlignment="1">
      <alignment horizontal="center" vertical="center"/>
    </xf>
    <xf numFmtId="0" fontId="0" fillId="5" borderId="67" xfId="6" applyFill="1" applyBorder="1" applyAlignment="1">
      <alignment horizontal="center" vertical="center"/>
    </xf>
    <xf numFmtId="0" fontId="2" fillId="5" borderId="68" xfId="6" applyFont="1" applyFill="1" applyBorder="1" applyAlignment="1">
      <alignment horizontal="center" vertical="center"/>
    </xf>
    <xf numFmtId="0" fontId="0" fillId="5" borderId="68" xfId="6" applyFill="1" applyBorder="1" applyAlignment="1">
      <alignment horizontal="center" vertical="center"/>
    </xf>
    <xf numFmtId="0" fontId="2" fillId="5" borderId="69" xfId="6" applyFont="1" applyFill="1" applyBorder="1" applyAlignment="1">
      <alignment horizontal="center" vertical="center"/>
    </xf>
    <xf numFmtId="0" fontId="2" fillId="5" borderId="19" xfId="6" applyFont="1" applyFill="1" applyBorder="1" applyAlignment="1">
      <alignment horizontal="center" vertical="center" wrapText="1"/>
    </xf>
    <xf numFmtId="0" fontId="0" fillId="5" borderId="63" xfId="6" applyFill="1" applyBorder="1" applyAlignment="1">
      <alignment horizontal="center" vertical="center"/>
    </xf>
    <xf numFmtId="0" fontId="2" fillId="5" borderId="64" xfId="6" applyFont="1" applyFill="1" applyBorder="1" applyAlignment="1">
      <alignment horizontal="center" vertical="center"/>
    </xf>
    <xf numFmtId="0" fontId="0" fillId="5" borderId="64" xfId="6" applyFill="1" applyBorder="1" applyAlignment="1">
      <alignment horizontal="center" vertical="center"/>
    </xf>
    <xf numFmtId="0" fontId="2" fillId="5" borderId="65" xfId="6" applyFont="1" applyFill="1" applyBorder="1" applyAlignment="1">
      <alignment horizontal="center" vertical="center"/>
    </xf>
    <xf numFmtId="0" fontId="2" fillId="5" borderId="70" xfId="6" applyFont="1" applyFill="1" applyBorder="1" applyAlignment="1">
      <alignment horizontal="center" vertical="center"/>
    </xf>
    <xf numFmtId="0" fontId="2" fillId="0" borderId="71" xfId="6" applyFont="1" applyBorder="1" applyAlignment="1" applyProtection="1">
      <alignment horizontal="center" vertical="center"/>
      <protection locked="0"/>
    </xf>
    <xf numFmtId="0" fontId="2" fillId="0" borderId="24" xfId="6" applyFont="1" applyBorder="1" applyAlignment="1" applyProtection="1">
      <alignment horizontal="center" vertical="center"/>
      <protection locked="0"/>
    </xf>
    <xf numFmtId="0" fontId="2" fillId="0" borderId="28" xfId="6" applyFont="1" applyBorder="1" applyAlignment="1" applyProtection="1">
      <alignment horizontal="center" vertical="center"/>
      <protection locked="0"/>
    </xf>
    <xf numFmtId="0" fontId="2" fillId="5" borderId="19" xfId="6" applyFont="1" applyFill="1" applyBorder="1" applyAlignment="1">
      <alignment horizontal="center" vertical="center"/>
    </xf>
    <xf numFmtId="0" fontId="2" fillId="0" borderId="20" xfId="6" applyFont="1" applyBorder="1" applyAlignment="1" applyProtection="1">
      <alignment horizontal="center" vertical="center"/>
      <protection locked="0"/>
    </xf>
    <xf numFmtId="0" fontId="2" fillId="0" borderId="26" xfId="6" applyFont="1" applyBorder="1" applyAlignment="1" applyProtection="1">
      <alignment horizontal="center" vertical="center"/>
      <protection locked="0"/>
    </xf>
    <xf numFmtId="0" fontId="2" fillId="0" borderId="29" xfId="6" applyFont="1" applyBorder="1" applyAlignment="1" applyProtection="1">
      <alignment horizontal="center" vertical="center"/>
      <protection locked="0"/>
    </xf>
    <xf numFmtId="0" fontId="31" fillId="0" borderId="61" xfId="6" applyFont="1" applyBorder="1" applyAlignment="1" applyProtection="1">
      <alignment horizontal="center" vertical="center"/>
      <protection locked="0"/>
    </xf>
    <xf numFmtId="0" fontId="2" fillId="5" borderId="72" xfId="6" applyFont="1" applyFill="1" applyBorder="1" applyAlignment="1">
      <alignment horizontal="center" vertical="center"/>
    </xf>
    <xf numFmtId="0" fontId="2" fillId="0" borderId="73" xfId="6" applyFont="1" applyBorder="1" applyAlignment="1" applyProtection="1">
      <alignment horizontal="center" vertical="center"/>
      <protection locked="0"/>
    </xf>
    <xf numFmtId="0" fontId="31" fillId="0" borderId="74" xfId="6" applyFont="1" applyBorder="1" applyAlignment="1" applyProtection="1">
      <alignment horizontal="center" vertical="center"/>
      <protection locked="0"/>
    </xf>
    <xf numFmtId="0" fontId="2" fillId="0" borderId="75" xfId="6" applyFont="1" applyBorder="1" applyAlignment="1" applyProtection="1">
      <alignment horizontal="center" vertical="center"/>
      <protection locked="0"/>
    </xf>
    <xf numFmtId="0" fontId="31" fillId="0" borderId="75" xfId="6" applyFont="1" applyBorder="1" applyAlignment="1" applyProtection="1">
      <alignment horizontal="center" vertical="center"/>
      <protection locked="0"/>
    </xf>
    <xf numFmtId="0" fontId="2" fillId="0" borderId="76" xfId="6" applyFont="1" applyBorder="1" applyAlignment="1" applyProtection="1">
      <alignment horizontal="center" vertical="center"/>
      <protection locked="0"/>
    </xf>
    <xf numFmtId="0" fontId="2" fillId="0" borderId="41" xfId="6" applyFont="1" applyBorder="1" applyAlignment="1" applyProtection="1">
      <alignment horizontal="center" vertical="center"/>
      <protection locked="0"/>
    </xf>
    <xf numFmtId="0" fontId="2" fillId="0" borderId="40" xfId="6" applyFont="1" applyBorder="1" applyAlignment="1" applyProtection="1">
      <alignment horizontal="center" vertical="center"/>
      <protection locked="0"/>
    </xf>
    <xf numFmtId="0" fontId="2" fillId="5" borderId="1" xfId="6" applyFont="1" applyFill="1" applyBorder="1" applyAlignment="1">
      <alignment horizontal="center" vertical="center"/>
    </xf>
    <xf numFmtId="0" fontId="2" fillId="6" borderId="71" xfId="6" applyFont="1" applyFill="1" applyBorder="1" applyAlignment="1" applyProtection="1">
      <alignment horizontal="center" vertical="center"/>
      <protection locked="0"/>
    </xf>
    <xf numFmtId="0" fontId="30" fillId="6" borderId="60" xfId="6" applyFont="1" applyFill="1" applyBorder="1" applyAlignment="1" applyProtection="1">
      <alignment horizontal="center" vertical="center"/>
      <protection locked="0"/>
    </xf>
    <xf numFmtId="0" fontId="2" fillId="6" borderId="61" xfId="6" applyFont="1" applyFill="1" applyBorder="1" applyAlignment="1" applyProtection="1">
      <alignment horizontal="center" vertical="center"/>
      <protection locked="0"/>
    </xf>
    <xf numFmtId="0" fontId="30" fillId="6" borderId="61" xfId="6" applyFont="1" applyFill="1" applyBorder="1" applyAlignment="1" applyProtection="1">
      <alignment horizontal="center" vertical="center"/>
      <protection locked="0"/>
    </xf>
    <xf numFmtId="0" fontId="2" fillId="6" borderId="62" xfId="6" applyFont="1" applyFill="1" applyBorder="1" applyAlignment="1" applyProtection="1">
      <alignment horizontal="center" vertical="center"/>
      <protection locked="0"/>
    </xf>
    <xf numFmtId="0" fontId="2" fillId="6" borderId="24" xfId="6" applyFont="1" applyFill="1" applyBorder="1" applyAlignment="1" applyProtection="1">
      <alignment horizontal="center" vertical="center"/>
      <protection locked="0"/>
    </xf>
    <xf numFmtId="0" fontId="2" fillId="6" borderId="28" xfId="6" applyFont="1" applyFill="1" applyBorder="1" applyAlignment="1" applyProtection="1">
      <alignment horizontal="center" vertical="center"/>
      <protection locked="0"/>
    </xf>
    <xf numFmtId="0" fontId="2" fillId="6" borderId="20" xfId="6" applyFont="1" applyFill="1" applyBorder="1" applyAlignment="1" applyProtection="1">
      <alignment horizontal="center" vertical="center"/>
      <protection locked="0"/>
    </xf>
    <xf numFmtId="0" fontId="31" fillId="6" borderId="63" xfId="6" applyFont="1" applyFill="1" applyBorder="1" applyAlignment="1" applyProtection="1">
      <alignment horizontal="center" vertical="center"/>
      <protection locked="0"/>
    </xf>
    <xf numFmtId="0" fontId="2" fillId="6" borderId="64" xfId="6" applyFont="1" applyFill="1" applyBorder="1" applyAlignment="1" applyProtection="1">
      <alignment horizontal="center" vertical="center"/>
      <protection locked="0"/>
    </xf>
    <xf numFmtId="0" fontId="31" fillId="6" borderId="64" xfId="6" applyFont="1" applyFill="1" applyBorder="1" applyAlignment="1" applyProtection="1">
      <alignment horizontal="center" vertical="center"/>
      <protection locked="0"/>
    </xf>
    <xf numFmtId="0" fontId="2" fillId="6" borderId="65" xfId="6" applyFont="1" applyFill="1" applyBorder="1" applyAlignment="1" applyProtection="1">
      <alignment horizontal="center" vertical="center"/>
      <protection locked="0"/>
    </xf>
    <xf numFmtId="0" fontId="2" fillId="6" borderId="26" xfId="6" applyFont="1" applyFill="1" applyBorder="1" applyAlignment="1" applyProtection="1">
      <alignment horizontal="center" vertical="center"/>
      <protection locked="0"/>
    </xf>
    <xf numFmtId="0" fontId="2" fillId="6" borderId="29" xfId="6" applyFont="1" applyFill="1" applyBorder="1" applyAlignment="1" applyProtection="1">
      <alignment horizontal="center" vertical="center"/>
      <protection locked="0"/>
    </xf>
    <xf numFmtId="0" fontId="2" fillId="6" borderId="73" xfId="6" applyFont="1" applyFill="1" applyBorder="1" applyAlignment="1" applyProtection="1">
      <alignment horizontal="center" vertical="center"/>
      <protection locked="0"/>
    </xf>
    <xf numFmtId="0" fontId="31" fillId="6" borderId="74" xfId="6" applyFont="1" applyFill="1" applyBorder="1" applyAlignment="1" applyProtection="1">
      <alignment horizontal="center" vertical="center"/>
      <protection locked="0"/>
    </xf>
    <xf numFmtId="0" fontId="2" fillId="6" borderId="75" xfId="6" applyFont="1" applyFill="1" applyBorder="1" applyAlignment="1" applyProtection="1">
      <alignment horizontal="center" vertical="center"/>
      <protection locked="0"/>
    </xf>
    <xf numFmtId="0" fontId="31" fillId="6" borderId="75" xfId="6" applyFont="1" applyFill="1" applyBorder="1" applyAlignment="1" applyProtection="1">
      <alignment horizontal="center" vertical="center"/>
      <protection locked="0"/>
    </xf>
    <xf numFmtId="0" fontId="2" fillId="6" borderId="76" xfId="6" applyFont="1" applyFill="1" applyBorder="1" applyAlignment="1" applyProtection="1">
      <alignment horizontal="center" vertical="center"/>
      <protection locked="0"/>
    </xf>
    <xf numFmtId="0" fontId="2" fillId="6" borderId="41" xfId="6" applyFont="1" applyFill="1" applyBorder="1" applyAlignment="1" applyProtection="1">
      <alignment horizontal="center" vertical="center"/>
      <protection locked="0"/>
    </xf>
    <xf numFmtId="0" fontId="2" fillId="6" borderId="40" xfId="6" applyFont="1" applyFill="1" applyBorder="1" applyAlignment="1" applyProtection="1">
      <alignment horizontal="center" vertical="center"/>
      <protection locked="0"/>
    </xf>
    <xf numFmtId="0" fontId="0" fillId="5" borderId="1" xfId="6" applyFill="1" applyBorder="1" applyAlignment="1">
      <alignment horizontal="center" vertical="center"/>
    </xf>
    <xf numFmtId="0" fontId="2" fillId="5" borderId="2" xfId="6" applyFont="1" applyFill="1" applyBorder="1" applyAlignment="1">
      <alignment horizontal="center" vertical="center"/>
    </xf>
    <xf numFmtId="49" fontId="0" fillId="0" borderId="10" xfId="6" applyNumberFormat="1" applyBorder="1" applyAlignment="1" applyProtection="1">
      <alignment horizontal="left" vertical="top" wrapText="1"/>
      <protection locked="0"/>
    </xf>
    <xf numFmtId="49" fontId="2" fillId="0" borderId="11" xfId="6" applyNumberFormat="1" applyFont="1" applyBorder="1" applyAlignment="1" applyProtection="1">
      <alignment horizontal="left" vertical="top" wrapText="1"/>
      <protection locked="0"/>
    </xf>
    <xf numFmtId="0" fontId="4" fillId="0" borderId="48" xfId="6" applyFont="1" applyBorder="1" applyAlignment="1" applyProtection="1">
      <alignment horizontal="center" vertical="center"/>
      <protection locked="0"/>
    </xf>
    <xf numFmtId="0" fontId="0" fillId="5" borderId="21" xfId="6" applyFill="1" applyBorder="1" applyAlignment="1">
      <alignment horizontal="center" vertical="center"/>
    </xf>
    <xf numFmtId="0" fontId="2" fillId="5" borderId="8" xfId="6" applyFont="1" applyFill="1" applyBorder="1" applyAlignment="1">
      <alignment horizontal="center" vertical="center"/>
    </xf>
    <xf numFmtId="0" fontId="2" fillId="5" borderId="77" xfId="6" applyFont="1" applyFill="1" applyBorder="1" applyAlignment="1">
      <alignment horizontal="center" vertical="center"/>
    </xf>
    <xf numFmtId="0" fontId="4" fillId="0" borderId="29" xfId="6" applyFont="1" applyBorder="1" applyAlignment="1" applyProtection="1">
      <alignment horizontal="center" vertical="center"/>
      <protection locked="0"/>
    </xf>
    <xf numFmtId="0" fontId="2" fillId="7" borderId="26" xfId="6" applyFont="1" applyFill="1" applyBorder="1" applyAlignment="1" applyProtection="1">
      <alignment horizontal="center" vertical="center"/>
      <protection locked="0"/>
    </xf>
    <xf numFmtId="0" fontId="2" fillId="7" borderId="27" xfId="6" applyFont="1" applyFill="1" applyBorder="1" applyAlignment="1" applyProtection="1">
      <alignment horizontal="center" vertical="center"/>
      <protection locked="0"/>
    </xf>
    <xf numFmtId="0" fontId="2" fillId="7" borderId="29" xfId="6" applyFont="1" applyFill="1" applyBorder="1" applyAlignment="1" applyProtection="1">
      <alignment horizontal="center" vertical="center"/>
      <protection locked="0"/>
    </xf>
    <xf numFmtId="0" fontId="0" fillId="0" borderId="78" xfId="6" applyBorder="1" applyAlignment="1" applyProtection="1">
      <alignment horizontal="center" vertical="center"/>
      <protection locked="0"/>
    </xf>
    <xf numFmtId="0" fontId="4" fillId="0" borderId="52" xfId="6" applyFont="1" applyBorder="1" applyAlignment="1" applyProtection="1">
      <alignment horizontal="center" vertical="center"/>
      <protection locked="0"/>
    </xf>
    <xf numFmtId="0" fontId="0" fillId="5" borderId="78" xfId="6" applyFont="1" applyFill="1" applyBorder="1" applyAlignment="1">
      <alignment horizontal="center" vertical="center" shrinkToFit="1"/>
    </xf>
    <xf numFmtId="0" fontId="2" fillId="5" borderId="79" xfId="6" applyFont="1" applyFill="1" applyBorder="1" applyAlignment="1">
      <alignment horizontal="center" vertical="center" shrinkToFit="1"/>
    </xf>
    <xf numFmtId="0" fontId="2" fillId="5" borderId="80" xfId="6" applyFont="1" applyFill="1" applyBorder="1" applyAlignment="1">
      <alignment horizontal="center" vertical="center" shrinkToFit="1"/>
    </xf>
    <xf numFmtId="0" fontId="0" fillId="5" borderId="14" xfId="6" applyFill="1" applyBorder="1" applyAlignment="1">
      <alignment horizontal="center" vertical="center"/>
    </xf>
    <xf numFmtId="0" fontId="4" fillId="3" borderId="29" xfId="6" applyFont="1" applyFill="1" applyBorder="1" applyAlignment="1" applyProtection="1">
      <alignment horizontal="center" vertical="center"/>
      <protection locked="0"/>
    </xf>
    <xf numFmtId="0" fontId="8" fillId="0" borderId="27" xfId="6" applyFont="1" applyFill="1" applyBorder="1" applyAlignment="1" applyProtection="1">
      <alignment horizontal="right" vertical="center" shrinkToFit="1"/>
      <protection locked="0"/>
    </xf>
    <xf numFmtId="0" fontId="32" fillId="0" borderId="14" xfId="6" applyFont="1" applyBorder="1" applyAlignment="1" applyProtection="1">
      <alignment horizontal="center" vertical="center" shrinkToFit="1"/>
      <protection locked="0"/>
    </xf>
    <xf numFmtId="0" fontId="0" fillId="5" borderId="78" xfId="6" applyFill="1" applyBorder="1" applyAlignment="1">
      <alignment horizontal="center" vertical="center"/>
    </xf>
    <xf numFmtId="0" fontId="11" fillId="0" borderId="24" xfId="6" applyFont="1" applyBorder="1" applyAlignment="1" applyProtection="1">
      <alignment horizontal="center" vertical="center"/>
    </xf>
    <xf numFmtId="0" fontId="16" fillId="0" borderId="26" xfId="6" applyFont="1" applyBorder="1" applyAlignment="1" applyProtection="1">
      <alignment horizontal="center" vertical="center"/>
      <protection locked="0"/>
    </xf>
    <xf numFmtId="0" fontId="11" fillId="4" borderId="24" xfId="6" applyFont="1" applyFill="1" applyBorder="1">
      <alignment vertical="center"/>
    </xf>
    <xf numFmtId="0" fontId="16" fillId="4" borderId="16" xfId="6" applyFont="1" applyFill="1" applyBorder="1" applyAlignment="1">
      <alignment horizontal="center" vertical="center"/>
    </xf>
    <xf numFmtId="0" fontId="0" fillId="4" borderId="24" xfId="6" applyFill="1" applyBorder="1" applyAlignment="1">
      <alignment vertical="center"/>
    </xf>
    <xf numFmtId="0" fontId="0" fillId="4" borderId="16" xfId="6" applyFill="1" applyBorder="1" applyAlignment="1">
      <alignment vertical="center"/>
    </xf>
    <xf numFmtId="0" fontId="4" fillId="0" borderId="25" xfId="6" applyFont="1" applyBorder="1" applyAlignment="1" applyProtection="1">
      <alignment vertical="center"/>
      <protection locked="0"/>
    </xf>
    <xf numFmtId="0" fontId="4" fillId="0" borderId="28" xfId="6" applyFont="1" applyBorder="1" applyAlignment="1" applyProtection="1">
      <alignment vertical="center"/>
      <protection locked="0"/>
    </xf>
    <xf numFmtId="0" fontId="4" fillId="0" borderId="39" xfId="6" applyFont="1" applyBorder="1" applyAlignment="1" applyProtection="1">
      <alignment vertical="center"/>
      <protection locked="0"/>
    </xf>
    <xf numFmtId="0" fontId="4" fillId="0" borderId="40" xfId="6" applyFont="1" applyBorder="1" applyAlignment="1" applyProtection="1">
      <alignment vertical="center"/>
      <protection locked="0"/>
    </xf>
    <xf numFmtId="0" fontId="0" fillId="4" borderId="41" xfId="6" applyFill="1" applyBorder="1" applyAlignment="1">
      <alignment vertical="center"/>
    </xf>
    <xf numFmtId="0" fontId="0" fillId="5" borderId="20" xfId="6" applyFill="1" applyBorder="1" applyAlignment="1">
      <alignment horizontal="center" vertical="center"/>
    </xf>
    <xf numFmtId="0" fontId="31" fillId="0" borderId="24" xfId="6" applyFont="1" applyBorder="1" applyAlignment="1" applyProtection="1">
      <alignment horizontal="center" vertical="center"/>
      <protection locked="0"/>
    </xf>
    <xf numFmtId="0" fontId="2" fillId="0" borderId="25" xfId="6" applyFont="1" applyBorder="1" applyAlignment="1" applyProtection="1">
      <alignment horizontal="center" vertical="center"/>
      <protection locked="0"/>
    </xf>
    <xf numFmtId="0" fontId="2" fillId="0" borderId="27" xfId="6" applyFont="1" applyBorder="1" applyAlignment="1" applyProtection="1">
      <alignment horizontal="center" vertical="center"/>
      <protection locked="0"/>
    </xf>
    <xf numFmtId="0" fontId="2" fillId="0" borderId="39" xfId="6" applyFont="1" applyBorder="1" applyAlignment="1" applyProtection="1">
      <alignment horizontal="center" vertical="center"/>
      <protection locked="0"/>
    </xf>
    <xf numFmtId="0" fontId="31" fillId="6" borderId="24" xfId="6" applyFont="1" applyFill="1" applyBorder="1" applyAlignment="1" applyProtection="1">
      <alignment horizontal="center" vertical="center"/>
      <protection locked="0"/>
    </xf>
    <xf numFmtId="0" fontId="2" fillId="6" borderId="25" xfId="6" applyFont="1" applyFill="1" applyBorder="1" applyAlignment="1" applyProtection="1">
      <alignment horizontal="center" vertical="center"/>
      <protection locked="0"/>
    </xf>
    <xf numFmtId="0" fontId="2" fillId="6" borderId="27" xfId="6" applyFont="1" applyFill="1" applyBorder="1" applyAlignment="1" applyProtection="1">
      <alignment horizontal="center" vertical="center"/>
      <protection locked="0"/>
    </xf>
    <xf numFmtId="0" fontId="2" fillId="6" borderId="39" xfId="6" applyFont="1" applyFill="1" applyBorder="1" applyAlignment="1" applyProtection="1">
      <alignment horizontal="center" vertical="center"/>
      <protection locked="0"/>
    </xf>
    <xf numFmtId="0" fontId="0" fillId="5" borderId="8" xfId="6" applyFill="1" applyBorder="1" applyAlignment="1">
      <alignment horizontal="center" vertical="center"/>
    </xf>
    <xf numFmtId="0" fontId="0" fillId="0" borderId="79" xfId="6" applyBorder="1" applyAlignment="1" applyProtection="1">
      <alignment horizontal="center" vertical="center"/>
      <protection locked="0"/>
    </xf>
    <xf numFmtId="0" fontId="8" fillId="0" borderId="14" xfId="6" applyFont="1" applyBorder="1" applyAlignment="1" applyProtection="1">
      <alignment horizontal="center" vertical="center" shrinkToFit="1"/>
      <protection locked="0"/>
    </xf>
    <xf numFmtId="0" fontId="0" fillId="5" borderId="79" xfId="6" applyFill="1" applyBorder="1" applyAlignment="1">
      <alignment horizontal="center" vertical="center"/>
    </xf>
    <xf numFmtId="0" fontId="11" fillId="0" borderId="25" xfId="6" applyFont="1" applyBorder="1" applyAlignment="1" applyProtection="1">
      <alignment horizontal="center" vertical="center"/>
    </xf>
    <xf numFmtId="49" fontId="11" fillId="0" borderId="25" xfId="6" applyNumberFormat="1" applyFont="1" applyBorder="1" applyAlignment="1" applyProtection="1">
      <alignment horizontal="right" vertical="center"/>
      <protection locked="0"/>
    </xf>
    <xf numFmtId="176" fontId="11" fillId="0" borderId="25" xfId="6" applyNumberFormat="1" applyFont="1" applyBorder="1" applyProtection="1">
      <alignment vertical="center"/>
    </xf>
    <xf numFmtId="49" fontId="11" fillId="0" borderId="25" xfId="6" applyNumberFormat="1" applyFont="1" applyBorder="1" applyAlignment="1" applyProtection="1">
      <alignment horizontal="left" vertical="center"/>
      <protection locked="0"/>
    </xf>
    <xf numFmtId="0" fontId="16" fillId="0" borderId="27" xfId="6" applyFont="1" applyBorder="1" applyAlignment="1" applyProtection="1">
      <alignment horizontal="center" vertical="center"/>
      <protection locked="0"/>
    </xf>
    <xf numFmtId="0" fontId="13" fillId="4" borderId="25" xfId="6" applyFont="1" applyFill="1" applyBorder="1">
      <alignment vertical="center"/>
    </xf>
    <xf numFmtId="0" fontId="11" fillId="4" borderId="25" xfId="6" applyFont="1" applyFill="1" applyBorder="1" applyAlignment="1">
      <alignment horizontal="center" vertical="center"/>
    </xf>
    <xf numFmtId="176" fontId="11" fillId="4" borderId="25" xfId="6" applyNumberFormat="1" applyFont="1" applyFill="1" applyBorder="1">
      <alignment vertical="center"/>
    </xf>
    <xf numFmtId="0" fontId="16" fillId="4" borderId="0" xfId="6" applyFont="1" applyFill="1" applyBorder="1" applyAlignment="1">
      <alignment horizontal="center" vertical="center"/>
    </xf>
    <xf numFmtId="0" fontId="0" fillId="4" borderId="25" xfId="6" applyFill="1" applyBorder="1" applyAlignment="1">
      <alignment vertical="center"/>
    </xf>
    <xf numFmtId="0" fontId="0" fillId="4" borderId="0" xfId="6" applyFill="1" applyBorder="1" applyAlignment="1">
      <alignment vertical="center"/>
    </xf>
    <xf numFmtId="0" fontId="0" fillId="4" borderId="39" xfId="6" applyFill="1" applyBorder="1" applyAlignment="1">
      <alignment vertical="center"/>
    </xf>
    <xf numFmtId="0" fontId="2" fillId="5" borderId="81" xfId="6" applyFont="1" applyFill="1" applyBorder="1" applyAlignment="1">
      <alignment horizontal="center" vertical="center"/>
    </xf>
    <xf numFmtId="0" fontId="2" fillId="0" borderId="0" xfId="6" applyFont="1" applyBorder="1" applyAlignment="1">
      <alignment horizontal="center" vertical="center"/>
    </xf>
    <xf numFmtId="0" fontId="2" fillId="5" borderId="23" xfId="6" applyFont="1" applyFill="1" applyBorder="1" applyAlignment="1">
      <alignment horizontal="center" vertical="center"/>
    </xf>
    <xf numFmtId="0" fontId="2" fillId="0" borderId="45" xfId="6" applyFont="1" applyBorder="1" applyAlignment="1" applyProtection="1">
      <alignment horizontal="center" vertical="center"/>
      <protection locked="0"/>
    </xf>
    <xf numFmtId="0" fontId="2" fillId="0" borderId="44" xfId="6" applyFont="1" applyBorder="1" applyAlignment="1" applyProtection="1">
      <alignment horizontal="center" vertical="center"/>
      <protection locked="0"/>
    </xf>
    <xf numFmtId="0" fontId="2" fillId="0" borderId="46" xfId="6" applyFont="1" applyBorder="1" applyAlignment="1" applyProtection="1">
      <alignment horizontal="center" vertical="center"/>
      <protection locked="0"/>
    </xf>
    <xf numFmtId="0" fontId="2" fillId="6" borderId="45" xfId="6" applyFont="1" applyFill="1" applyBorder="1" applyAlignment="1" applyProtection="1">
      <alignment horizontal="center" vertical="center"/>
      <protection locked="0"/>
    </xf>
    <xf numFmtId="0" fontId="2" fillId="6" borderId="44" xfId="6" applyFont="1" applyFill="1" applyBorder="1" applyAlignment="1" applyProtection="1">
      <alignment horizontal="center" vertical="center"/>
      <protection locked="0"/>
    </xf>
    <xf numFmtId="0" fontId="2" fillId="6" borderId="46" xfId="6" applyFont="1" applyFill="1" applyBorder="1" applyAlignment="1" applyProtection="1">
      <alignment horizontal="center" vertical="center"/>
      <protection locked="0"/>
    </xf>
    <xf numFmtId="0" fontId="2" fillId="5" borderId="3" xfId="6" applyFont="1" applyFill="1" applyBorder="1" applyAlignment="1">
      <alignment horizontal="center" vertical="center"/>
    </xf>
    <xf numFmtId="0" fontId="11" fillId="5" borderId="1" xfId="6" applyFont="1" applyFill="1" applyBorder="1" applyAlignment="1">
      <alignment horizontal="center" vertical="center"/>
    </xf>
    <xf numFmtId="0" fontId="11" fillId="5" borderId="2" xfId="6" applyFont="1" applyFill="1" applyBorder="1" applyAlignment="1">
      <alignment horizontal="center" vertical="center"/>
    </xf>
    <xf numFmtId="49" fontId="2" fillId="0" borderId="12" xfId="6" applyNumberFormat="1" applyFont="1" applyBorder="1" applyAlignment="1" applyProtection="1">
      <alignment horizontal="left" vertical="top" wrapText="1"/>
      <protection locked="0"/>
    </xf>
    <xf numFmtId="0" fontId="33" fillId="3" borderId="4" xfId="6" applyFont="1" applyFill="1" applyBorder="1" applyAlignment="1">
      <alignment horizontal="center" vertical="center"/>
    </xf>
    <xf numFmtId="0" fontId="33" fillId="3" borderId="5" xfId="6" applyFont="1" applyFill="1" applyBorder="1" applyAlignment="1">
      <alignment horizontal="center" vertical="center"/>
    </xf>
    <xf numFmtId="0" fontId="0" fillId="5" borderId="2" xfId="6" applyFill="1" applyBorder="1" applyAlignment="1">
      <alignment horizontal="center" vertical="center"/>
    </xf>
    <xf numFmtId="0" fontId="0" fillId="7" borderId="14" xfId="6" applyFill="1" applyBorder="1" applyAlignment="1" applyProtection="1">
      <alignment horizontal="center" vertical="center"/>
      <protection locked="0"/>
    </xf>
    <xf numFmtId="0" fontId="0" fillId="5" borderId="7" xfId="6" applyFill="1" applyBorder="1" applyAlignment="1">
      <alignment horizontal="center" vertical="center"/>
    </xf>
    <xf numFmtId="180" fontId="2" fillId="0" borderId="37" xfId="6" applyNumberFormat="1" applyFont="1" applyBorder="1" applyAlignment="1" applyProtection="1">
      <alignment horizontal="center" vertical="center"/>
      <protection locked="0"/>
    </xf>
    <xf numFmtId="180" fontId="2" fillId="0" borderId="25" xfId="6" applyNumberFormat="1" applyFont="1" applyBorder="1" applyAlignment="1" applyProtection="1">
      <alignment horizontal="center" vertical="center"/>
      <protection locked="0"/>
    </xf>
    <xf numFmtId="180" fontId="2" fillId="0" borderId="38" xfId="6" applyNumberFormat="1" applyFont="1" applyBorder="1" applyAlignment="1" applyProtection="1">
      <alignment horizontal="center" vertical="center"/>
      <protection locked="0"/>
    </xf>
    <xf numFmtId="180" fontId="2" fillId="0" borderId="39" xfId="6" applyNumberFormat="1" applyFont="1" applyBorder="1" applyAlignment="1" applyProtection="1">
      <alignment horizontal="center" vertical="center"/>
      <protection locked="0"/>
    </xf>
    <xf numFmtId="0" fontId="2" fillId="0" borderId="37" xfId="6" applyNumberFormat="1" applyFont="1" applyBorder="1" applyAlignment="1" applyProtection="1">
      <alignment horizontal="center" vertical="center"/>
      <protection locked="0"/>
    </xf>
    <xf numFmtId="0" fontId="2" fillId="0" borderId="25" xfId="6" applyNumberFormat="1" applyFont="1" applyBorder="1" applyAlignment="1" applyProtection="1">
      <alignment horizontal="center" vertical="center"/>
      <protection locked="0"/>
    </xf>
    <xf numFmtId="0" fontId="2" fillId="0" borderId="38" xfId="6" applyNumberFormat="1" applyFont="1" applyBorder="1" applyAlignment="1" applyProtection="1">
      <alignment horizontal="center" vertical="center"/>
      <protection locked="0"/>
    </xf>
    <xf numFmtId="0" fontId="2" fillId="0" borderId="39" xfId="6" applyNumberFormat="1" applyFont="1" applyBorder="1" applyAlignment="1" applyProtection="1">
      <alignment horizontal="center" vertical="center"/>
      <protection locked="0"/>
    </xf>
    <xf numFmtId="0" fontId="11" fillId="5" borderId="3" xfId="6" applyFont="1" applyFill="1" applyBorder="1" applyAlignment="1">
      <alignment horizontal="center" vertical="center"/>
    </xf>
    <xf numFmtId="0" fontId="33" fillId="3" borderId="6" xfId="6" applyFont="1" applyFill="1" applyBorder="1" applyAlignment="1">
      <alignment horizontal="center" vertical="center"/>
    </xf>
    <xf numFmtId="0" fontId="8" fillId="0" borderId="71" xfId="6" applyFont="1" applyBorder="1" applyAlignment="1" applyProtection="1">
      <alignment horizontal="center" vertical="center" shrinkToFit="1"/>
      <protection locked="0"/>
    </xf>
    <xf numFmtId="0" fontId="0" fillId="5" borderId="71" xfId="6" applyFill="1" applyBorder="1" applyAlignment="1">
      <alignment horizontal="center" vertical="center"/>
    </xf>
    <xf numFmtId="0" fontId="11" fillId="0" borderId="24" xfId="6" applyFont="1" applyBorder="1" applyAlignment="1" applyProtection="1">
      <alignment horizontal="left" vertical="center"/>
    </xf>
    <xf numFmtId="49" fontId="11" fillId="0" borderId="25" xfId="6" applyNumberFormat="1" applyFont="1" applyBorder="1" applyAlignment="1" applyProtection="1">
      <alignment horizontal="center" vertical="center"/>
      <protection locked="0"/>
    </xf>
    <xf numFmtId="49" fontId="11" fillId="0" borderId="26" xfId="6" applyNumberFormat="1" applyFont="1" applyBorder="1" applyAlignment="1" applyProtection="1">
      <alignment horizontal="center" vertical="center"/>
      <protection locked="0"/>
    </xf>
    <xf numFmtId="49" fontId="11" fillId="0" borderId="27" xfId="6" applyNumberFormat="1" applyFont="1" applyBorder="1" applyAlignment="1" applyProtection="1">
      <alignment horizontal="center" vertical="center"/>
      <protection locked="0"/>
    </xf>
    <xf numFmtId="49" fontId="11" fillId="0" borderId="28" xfId="6" applyNumberFormat="1" applyFont="1" applyBorder="1" applyAlignment="1" applyProtection="1">
      <alignment horizontal="left" vertical="center"/>
      <protection locked="0"/>
    </xf>
    <xf numFmtId="0" fontId="16" fillId="0" borderId="29" xfId="6" applyFont="1" applyBorder="1" applyAlignment="1" applyProtection="1">
      <alignment horizontal="center" vertical="center"/>
      <protection locked="0"/>
    </xf>
    <xf numFmtId="0" fontId="11" fillId="4" borderId="28" xfId="6" applyFont="1" applyFill="1" applyBorder="1" applyAlignment="1">
      <alignment horizontal="center" vertical="center"/>
    </xf>
    <xf numFmtId="0" fontId="11" fillId="4" borderId="24" xfId="6" applyFont="1" applyFill="1" applyBorder="1" applyAlignment="1" applyProtection="1">
      <alignment horizontal="left" vertical="center"/>
    </xf>
    <xf numFmtId="49" fontId="11" fillId="4" borderId="25" xfId="6" applyNumberFormat="1" applyFont="1" applyFill="1" applyBorder="1" applyAlignment="1" applyProtection="1">
      <alignment horizontal="center" vertical="center"/>
      <protection locked="0"/>
    </xf>
    <xf numFmtId="0" fontId="16" fillId="4" borderId="35" xfId="6" applyFont="1" applyFill="1" applyBorder="1" applyAlignment="1">
      <alignment horizontal="center" vertical="center"/>
    </xf>
    <xf numFmtId="49" fontId="11" fillId="4" borderId="26" xfId="6" applyNumberFormat="1" applyFont="1" applyFill="1" applyBorder="1" applyAlignment="1" applyProtection="1">
      <alignment horizontal="center" vertical="center"/>
      <protection locked="0"/>
    </xf>
    <xf numFmtId="49" fontId="11" fillId="4" borderId="27" xfId="6" applyNumberFormat="1" applyFont="1" applyFill="1" applyBorder="1" applyAlignment="1" applyProtection="1">
      <alignment horizontal="center" vertical="center"/>
      <protection locked="0"/>
    </xf>
    <xf numFmtId="0" fontId="0" fillId="5" borderId="9" xfId="6" applyFill="1" applyBorder="1" applyAlignment="1">
      <alignment horizontal="center" vertical="center"/>
    </xf>
    <xf numFmtId="180" fontId="2" fillId="0" borderId="45" xfId="6" applyNumberFormat="1" applyFont="1" applyBorder="1" applyAlignment="1" applyProtection="1">
      <alignment horizontal="center" vertical="center"/>
      <protection locked="0"/>
    </xf>
    <xf numFmtId="180" fontId="2" fillId="0" borderId="46" xfId="6" applyNumberFormat="1" applyFont="1" applyBorder="1" applyAlignment="1" applyProtection="1">
      <alignment horizontal="center" vertical="center"/>
      <protection locked="0"/>
    </xf>
    <xf numFmtId="0" fontId="2" fillId="0" borderId="45" xfId="6" applyNumberFormat="1" applyFont="1" applyBorder="1" applyAlignment="1" applyProtection="1">
      <alignment horizontal="center" vertical="center"/>
      <protection locked="0"/>
    </xf>
    <xf numFmtId="0" fontId="2" fillId="0" borderId="46" xfId="6" applyNumberFormat="1" applyFont="1" applyBorder="1" applyAlignment="1" applyProtection="1">
      <alignment horizontal="center" vertical="center"/>
      <protection locked="0"/>
    </xf>
    <xf numFmtId="0" fontId="2" fillId="0" borderId="0" xfId="6" applyFont="1" applyBorder="1" applyAlignment="1">
      <alignment horizontal="right" vertical="center"/>
    </xf>
    <xf numFmtId="0" fontId="2" fillId="4" borderId="3" xfId="6" applyFont="1" applyFill="1" applyBorder="1">
      <alignment vertical="center"/>
    </xf>
    <xf numFmtId="0" fontId="0" fillId="0" borderId="0" xfId="6" applyFont="1">
      <alignment vertical="center"/>
    </xf>
    <xf numFmtId="0" fontId="0" fillId="7" borderId="78" xfId="6" applyFill="1" applyBorder="1" applyAlignment="1" applyProtection="1">
      <alignment horizontal="center" vertical="center"/>
      <protection locked="0"/>
    </xf>
    <xf numFmtId="0" fontId="2" fillId="4" borderId="23" xfId="6" applyFont="1" applyFill="1" applyBorder="1">
      <alignment vertical="center"/>
    </xf>
    <xf numFmtId="0" fontId="8" fillId="0" borderId="24" xfId="6" applyFont="1" applyBorder="1" applyAlignment="1" applyProtection="1">
      <alignment horizontal="center" vertical="center" shrinkToFit="1"/>
      <protection locked="0"/>
    </xf>
    <xf numFmtId="0" fontId="0" fillId="5" borderId="81" xfId="6" applyFill="1" applyBorder="1">
      <alignment vertical="center"/>
    </xf>
    <xf numFmtId="0" fontId="11" fillId="0" borderId="28" xfId="6" applyFont="1" applyBorder="1" applyAlignment="1" applyProtection="1">
      <alignment horizontal="left" vertical="center"/>
    </xf>
    <xf numFmtId="0" fontId="2" fillId="0" borderId="82" xfId="6" applyFont="1" applyBorder="1" applyAlignment="1" applyProtection="1">
      <alignment horizontal="center" vertical="center"/>
      <protection locked="0"/>
    </xf>
    <xf numFmtId="0" fontId="11" fillId="0" borderId="27" xfId="6" applyFont="1" applyBorder="1" applyAlignment="1" applyProtection="1">
      <alignment horizontal="left" vertical="center"/>
    </xf>
    <xf numFmtId="49" fontId="11" fillId="0" borderId="29" xfId="6" applyNumberFormat="1" applyFont="1" applyBorder="1" applyAlignment="1" applyProtection="1">
      <alignment horizontal="center" vertical="center"/>
      <protection locked="0"/>
    </xf>
    <xf numFmtId="0" fontId="2" fillId="0" borderId="23" xfId="6" applyFont="1" applyBorder="1" applyAlignment="1" applyProtection="1">
      <alignment horizontal="center" vertical="center"/>
      <protection locked="0"/>
    </xf>
    <xf numFmtId="0" fontId="11" fillId="4" borderId="28" xfId="6" applyFont="1" applyFill="1" applyBorder="1" applyAlignment="1" applyProtection="1">
      <alignment horizontal="left" vertical="center"/>
    </xf>
    <xf numFmtId="0" fontId="2" fillId="4" borderId="23" xfId="6" applyFont="1" applyFill="1" applyBorder="1" applyAlignment="1">
      <alignment horizontal="center" vertical="center"/>
    </xf>
    <xf numFmtId="0" fontId="11" fillId="4" borderId="27" xfId="6" applyFont="1" applyFill="1" applyBorder="1" applyAlignment="1" applyProtection="1">
      <alignment horizontal="left" vertical="center"/>
    </xf>
    <xf numFmtId="49" fontId="11" fillId="4" borderId="29" xfId="6" applyNumberFormat="1" applyFont="1" applyFill="1" applyBorder="1" applyAlignment="1" applyProtection="1">
      <alignment horizontal="center" vertical="center"/>
      <protection locked="0"/>
    </xf>
    <xf numFmtId="0" fontId="2" fillId="4" borderId="45" xfId="6" applyFont="1" applyFill="1" applyBorder="1">
      <alignment vertical="center"/>
    </xf>
    <xf numFmtId="0" fontId="2" fillId="4" borderId="43" xfId="6" applyFont="1" applyFill="1" applyBorder="1">
      <alignment vertical="center"/>
    </xf>
    <xf numFmtId="0" fontId="2" fillId="4" borderId="46" xfId="6" applyFont="1" applyFill="1" applyBorder="1">
      <alignment vertical="center"/>
    </xf>
  </cellXfs>
  <cellStyles count="13">
    <cellStyle name="標準" xfId="0" builtinId="0"/>
    <cellStyle name="標準 2" xfId="1"/>
    <cellStyle name="桁区切り" xfId="2" builtinId="3"/>
    <cellStyle name="通貨" xfId="3" builtinId="4"/>
    <cellStyle name="桁区切り[0]" xfId="4" builtinId="6"/>
    <cellStyle name="パーセント" xfId="5" builtinId="5"/>
    <cellStyle name="標準" xfId="6"/>
    <cellStyle name="通貨[0]" xfId="7" builtinId="7"/>
    <cellStyle name="桁区切り" xfId="8"/>
    <cellStyle name="通貨" xfId="9"/>
    <cellStyle name="桁区切り[0]" xfId="10"/>
    <cellStyle name="パーセント" xfId="11"/>
    <cellStyle name="通貨[0]" xfId="12"/>
  </cellStyles>
  <dxfs count="2">
    <dxf>
      <fill>
        <patternFill patternType="none"/>
      </fill>
    </dxf>
    <dxf>
      <fill>
        <patternFill>
          <fgColor indexed="10"/>
          <bgColor indexed="10"/>
        </patternFill>
      </fill>
    </dxf>
  </d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drawings/drawing2.xml><?xml version="1.0" encoding="utf-8"?>
<xdr:wsDr xmlns:a="http://schemas.openxmlformats.org/drawingml/2006/main" xmlns:xdr="http://schemas.openxmlformats.org/drawingml/2006/spreadsheetDrawing"/>
</file>

<file path=xl/drawings/drawing3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7"/>
  </sheetPr>
  <dimension ref="A1:AY56"/>
  <sheetViews>
    <sheetView showGridLines="0" tabSelected="1" view="pageBreakPreview" zoomScaleNormal="100" zoomScaleSheetLayoutView="100" topLeftCell="A18" workbookViewId="0">
      <selection activeCell="Y28" sqref="Y28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45" width="1.625" customWidth="1"/>
    <col min="46" max="46" width="5.875" style="36" customWidth="1"/>
    <col min="47" max="47" width="20.125" style="36" customWidth="1"/>
    <col min="48" max="48" width="9.25" style="36" customWidth="1"/>
    <col min="49" max="49" width="12" style="36" customWidth="1"/>
    <col min="50" max="50" width="12.125" style="36" customWidth="1"/>
    <col min="51" max="51" width="11.375" style="36" customWidth="1"/>
    <col min="52" max="52" width="6.625" style="36" customWidth="1"/>
    <col min="53" max="16384" width="9" style="36"/>
  </cols>
  <sheetData>
    <row r="1" ht="28.5" spans="1:45">
      <c r="A1" s="233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ht="14.45" customHeight="1" spans="1:50">
      <c r="A2" s="235" t="s">
        <v>1</v>
      </c>
      <c r="B2" s="236"/>
      <c r="C2" s="237"/>
      <c r="D2" s="238"/>
      <c r="E2" s="238"/>
      <c r="F2" s="238"/>
      <c r="G2" s="238"/>
      <c r="H2" s="238"/>
      <c r="I2" s="332"/>
      <c r="J2" s="333" t="s">
        <v>2</v>
      </c>
      <c r="K2" s="334"/>
      <c r="L2" s="334"/>
      <c r="M2" s="334"/>
      <c r="N2" s="334"/>
      <c r="O2" s="335"/>
      <c r="P2" s="333" t="s">
        <v>3</v>
      </c>
      <c r="Q2" s="370"/>
      <c r="R2" s="370"/>
      <c r="S2" s="370"/>
      <c r="T2" s="370"/>
      <c r="U2" s="370"/>
      <c r="V2" s="370"/>
      <c r="W2" s="370"/>
      <c r="X2" s="370"/>
      <c r="Y2" s="370"/>
      <c r="Z2" s="370"/>
      <c r="AA2" s="370"/>
      <c r="AB2" s="370"/>
      <c r="AC2" s="370"/>
      <c r="AD2" s="370"/>
      <c r="AE2" s="401" t="s">
        <v>4</v>
      </c>
      <c r="AF2" s="401"/>
      <c r="AG2" s="401"/>
      <c r="AH2" s="401"/>
      <c r="AI2" s="401"/>
      <c r="AJ2" s="401"/>
      <c r="AK2" s="401"/>
      <c r="AL2" s="401"/>
      <c r="AM2" s="401"/>
      <c r="AN2" s="401"/>
      <c r="AO2" s="401"/>
      <c r="AP2" s="401"/>
      <c r="AQ2" s="401"/>
      <c r="AR2" s="401"/>
      <c r="AS2" s="333"/>
      <c r="AT2" s="434"/>
      <c r="AV2" s="435" t="s">
        <v>5</v>
      </c>
      <c r="AW2" t="s">
        <v>6</v>
      </c>
      <c r="AX2" t="s">
        <v>7</v>
      </c>
    </row>
    <row r="3" ht="24" customHeight="1" spans="1:51">
      <c r="A3" s="239" t="s">
        <v>8</v>
      </c>
      <c r="B3" s="240"/>
      <c r="C3" s="241" t="s">
        <v>9</v>
      </c>
      <c r="D3" s="242"/>
      <c r="E3" s="242"/>
      <c r="F3" s="242"/>
      <c r="G3" s="242"/>
      <c r="H3" s="242"/>
      <c r="I3" s="336"/>
      <c r="J3" s="337" t="s">
        <v>10</v>
      </c>
      <c r="K3" s="338"/>
      <c r="L3" s="338"/>
      <c r="M3" s="338"/>
      <c r="N3" s="338"/>
      <c r="O3" s="339"/>
      <c r="P3" s="340" t="s">
        <v>11</v>
      </c>
      <c r="Q3" s="371"/>
      <c r="R3" s="371"/>
      <c r="S3" s="371"/>
      <c r="T3" s="371"/>
      <c r="U3" s="371"/>
      <c r="V3" s="371"/>
      <c r="W3" s="371"/>
      <c r="X3" s="371"/>
      <c r="Y3" s="371"/>
      <c r="Z3" s="371"/>
      <c r="AA3" s="371"/>
      <c r="AB3" s="371"/>
      <c r="AC3" s="371"/>
      <c r="AD3" s="371"/>
      <c r="AE3" s="402" t="s">
        <v>12</v>
      </c>
      <c r="AF3" s="402"/>
      <c r="AG3" s="402"/>
      <c r="AH3" s="402"/>
      <c r="AI3" s="402"/>
      <c r="AJ3" s="402"/>
      <c r="AK3" s="402"/>
      <c r="AL3" s="402"/>
      <c r="AM3" s="402"/>
      <c r="AN3" s="402"/>
      <c r="AO3" s="402"/>
      <c r="AP3" s="402"/>
      <c r="AQ3" s="402"/>
      <c r="AR3" s="402"/>
      <c r="AS3" s="436"/>
      <c r="AT3" s="437"/>
      <c r="AV3" s="435" t="s">
        <v>10</v>
      </c>
      <c r="AW3" t="s">
        <v>13</v>
      </c>
      <c r="AX3" t="s">
        <v>14</v>
      </c>
      <c r="AY3" t="s">
        <v>12</v>
      </c>
    </row>
    <row r="4" ht="20.1" customHeight="1" spans="1:51">
      <c r="A4" s="243" t="s">
        <v>15</v>
      </c>
      <c r="B4" s="244"/>
      <c r="C4" s="245">
        <v>431352547</v>
      </c>
      <c r="D4" s="246"/>
      <c r="E4" s="246"/>
      <c r="F4" s="246"/>
      <c r="G4" s="246"/>
      <c r="H4" s="246"/>
      <c r="I4" s="341"/>
      <c r="J4" s="342" t="s">
        <v>16</v>
      </c>
      <c r="K4" s="343"/>
      <c r="L4" s="343"/>
      <c r="M4" s="343"/>
      <c r="N4" s="343"/>
      <c r="O4" s="344"/>
      <c r="P4" s="345" t="s">
        <v>17</v>
      </c>
      <c r="Q4" s="345"/>
      <c r="R4" s="345"/>
      <c r="S4" s="345"/>
      <c r="T4" s="345"/>
      <c r="U4" s="345"/>
      <c r="V4" s="345"/>
      <c r="W4" s="345"/>
      <c r="X4" s="345"/>
      <c r="Y4" s="345"/>
      <c r="Z4" s="345"/>
      <c r="AA4" s="345"/>
      <c r="AB4" s="345"/>
      <c r="AC4" s="345"/>
      <c r="AD4" s="345"/>
      <c r="AE4" s="345"/>
      <c r="AF4" s="345"/>
      <c r="AG4" s="345"/>
      <c r="AH4" s="345"/>
      <c r="AI4" s="345"/>
      <c r="AJ4" s="345"/>
      <c r="AK4" s="345"/>
      <c r="AL4" s="345"/>
      <c r="AM4" s="345"/>
      <c r="AN4" s="345"/>
      <c r="AO4" s="345"/>
      <c r="AP4" s="345"/>
      <c r="AQ4" s="345"/>
      <c r="AR4" s="345"/>
      <c r="AS4" s="349"/>
      <c r="AT4" s="437"/>
      <c r="AV4" s="435" t="s">
        <v>18</v>
      </c>
      <c r="AW4" t="str">
        <f t="shared" ref="AW4:AY4" si="0"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247" t="s">
        <v>19</v>
      </c>
      <c r="B5" s="248"/>
      <c r="C5" s="249"/>
      <c r="D5" s="250"/>
      <c r="E5" s="250"/>
      <c r="F5" s="250"/>
      <c r="G5" s="250"/>
      <c r="H5" s="250"/>
      <c r="I5" s="346"/>
      <c r="J5" s="347">
        <v>431352547</v>
      </c>
      <c r="K5" s="347"/>
      <c r="L5" s="347"/>
      <c r="M5" s="347"/>
      <c r="N5" s="347"/>
      <c r="O5" s="347"/>
      <c r="P5" s="348" t="s">
        <v>20</v>
      </c>
      <c r="Q5" s="372"/>
      <c r="R5" s="372"/>
      <c r="S5" s="372"/>
      <c r="T5" s="372"/>
      <c r="U5" s="372"/>
      <c r="V5" s="372"/>
      <c r="W5" s="372"/>
      <c r="X5" s="372"/>
      <c r="Y5" s="372"/>
      <c r="Z5" s="372"/>
      <c r="AA5" s="372"/>
      <c r="AB5" s="372"/>
      <c r="AC5" s="372"/>
      <c r="AD5" s="372"/>
      <c r="AE5" s="372"/>
      <c r="AF5" s="372"/>
      <c r="AG5" s="372"/>
      <c r="AH5" s="372"/>
      <c r="AI5" s="372"/>
      <c r="AJ5" s="372"/>
      <c r="AK5" s="414"/>
      <c r="AL5" s="414"/>
      <c r="AM5" s="414"/>
      <c r="AN5" s="414"/>
      <c r="AO5" s="414"/>
      <c r="AP5" s="414"/>
      <c r="AQ5" s="414"/>
      <c r="AR5" s="414"/>
      <c r="AS5" s="438"/>
      <c r="AT5" s="437"/>
      <c r="AV5" s="435" t="s">
        <v>21</v>
      </c>
      <c r="AW5" t="s">
        <v>22</v>
      </c>
    </row>
    <row r="6" ht="22.5" customHeight="1" spans="1:46">
      <c r="A6" s="251" t="s">
        <v>23</v>
      </c>
      <c r="B6" s="252"/>
      <c r="C6" s="253" t="s">
        <v>24</v>
      </c>
      <c r="D6" s="254"/>
      <c r="E6" s="255" t="s">
        <v>25</v>
      </c>
      <c r="F6" s="256"/>
      <c r="G6" s="257" t="s">
        <v>26</v>
      </c>
      <c r="H6" s="257"/>
      <c r="I6" s="257"/>
      <c r="J6" s="257" t="s">
        <v>27</v>
      </c>
      <c r="K6" s="257"/>
      <c r="L6" s="257"/>
      <c r="M6" s="257" t="s">
        <v>28</v>
      </c>
      <c r="N6" s="257"/>
      <c r="O6" s="257"/>
      <c r="P6" s="349" t="s">
        <v>29</v>
      </c>
      <c r="Q6" s="373"/>
      <c r="R6" s="373"/>
      <c r="S6" s="373"/>
      <c r="T6" s="373"/>
      <c r="U6" s="373"/>
      <c r="V6" s="373"/>
      <c r="W6" s="373"/>
      <c r="X6" s="373"/>
      <c r="Y6" s="373"/>
      <c r="Z6" s="373"/>
      <c r="AA6" s="373"/>
      <c r="AB6" s="373"/>
      <c r="AC6" s="373"/>
      <c r="AD6" s="373"/>
      <c r="AE6" s="373"/>
      <c r="AF6" s="373"/>
      <c r="AG6" s="373"/>
      <c r="AH6" s="373"/>
      <c r="AI6" s="373"/>
      <c r="AJ6" s="373"/>
      <c r="AK6" s="415" t="s">
        <v>30</v>
      </c>
      <c r="AL6" s="415"/>
      <c r="AM6" s="415"/>
      <c r="AN6" s="415"/>
      <c r="AO6" s="415"/>
      <c r="AP6" s="415"/>
      <c r="AQ6" s="415"/>
      <c r="AR6" s="415"/>
      <c r="AS6" s="415"/>
      <c r="AT6" s="439" t="s">
        <v>31</v>
      </c>
    </row>
    <row r="7" ht="13.5" customHeight="1" spans="1:46">
      <c r="A7" s="251"/>
      <c r="B7" s="252"/>
      <c r="C7" s="258" t="s">
        <v>32</v>
      </c>
      <c r="D7" s="259"/>
      <c r="E7" s="260" t="s">
        <v>33</v>
      </c>
      <c r="F7" s="261"/>
      <c r="G7" s="262">
        <v>506021115</v>
      </c>
      <c r="H7" s="262"/>
      <c r="I7" s="262"/>
      <c r="J7" s="262">
        <v>12411</v>
      </c>
      <c r="K7" s="262"/>
      <c r="L7" s="262"/>
      <c r="M7" s="262">
        <v>386091</v>
      </c>
      <c r="N7" s="262"/>
      <c r="O7" s="262"/>
      <c r="P7" s="350" t="s">
        <v>34</v>
      </c>
      <c r="Q7" s="374"/>
      <c r="R7" s="375" t="s">
        <v>35</v>
      </c>
      <c r="S7" s="375"/>
      <c r="T7" s="375"/>
      <c r="U7" s="375"/>
      <c r="V7" s="376" t="s">
        <v>36</v>
      </c>
      <c r="W7" s="377" t="s">
        <v>37</v>
      </c>
      <c r="X7" s="377"/>
      <c r="Y7" s="377"/>
      <c r="Z7" s="377"/>
      <c r="AA7" s="377"/>
      <c r="AB7" s="377"/>
      <c r="AC7" s="377"/>
      <c r="AD7" s="377"/>
      <c r="AE7" s="377"/>
      <c r="AF7" s="377"/>
      <c r="AG7" s="377"/>
      <c r="AH7" s="377"/>
      <c r="AI7" s="377"/>
      <c r="AJ7" s="377"/>
      <c r="AK7" s="416" t="s">
        <v>38</v>
      </c>
      <c r="AL7" s="417" t="s">
        <v>39</v>
      </c>
      <c r="AM7" s="417"/>
      <c r="AN7" s="417"/>
      <c r="AO7" s="417"/>
      <c r="AP7" s="417"/>
      <c r="AQ7" s="417"/>
      <c r="AR7" s="417"/>
      <c r="AS7" s="440" t="s">
        <v>40</v>
      </c>
      <c r="AT7" s="441"/>
    </row>
    <row r="8" ht="18" customHeight="1" spans="1:46">
      <c r="A8" s="251"/>
      <c r="B8" s="252"/>
      <c r="C8" s="263" t="s">
        <v>41</v>
      </c>
      <c r="D8" s="264"/>
      <c r="E8" s="265" t="s">
        <v>42</v>
      </c>
      <c r="F8" s="266"/>
      <c r="G8" s="262"/>
      <c r="H8" s="262"/>
      <c r="I8" s="262"/>
      <c r="J8" s="262"/>
      <c r="K8" s="262"/>
      <c r="L8" s="262"/>
      <c r="M8" s="262"/>
      <c r="N8" s="262"/>
      <c r="O8" s="262"/>
      <c r="P8" s="351" t="s">
        <v>43</v>
      </c>
      <c r="Q8" s="378"/>
      <c r="R8" s="378"/>
      <c r="S8" s="378"/>
      <c r="T8" s="378"/>
      <c r="U8" s="378"/>
      <c r="V8" s="378"/>
      <c r="W8" s="378"/>
      <c r="X8" s="378"/>
      <c r="Y8" s="378"/>
      <c r="Z8" s="378"/>
      <c r="AA8" s="378"/>
      <c r="AB8" s="378"/>
      <c r="AC8" s="378"/>
      <c r="AD8" s="378"/>
      <c r="AE8" s="378"/>
      <c r="AF8" s="378"/>
      <c r="AG8" s="378"/>
      <c r="AH8" s="378"/>
      <c r="AI8" s="378"/>
      <c r="AJ8" s="378"/>
      <c r="AK8" s="418" t="s">
        <v>44</v>
      </c>
      <c r="AL8" s="419"/>
      <c r="AM8" s="419"/>
      <c r="AN8" s="419"/>
      <c r="AO8" s="442" t="s">
        <v>36</v>
      </c>
      <c r="AP8" s="419" t="s">
        <v>45</v>
      </c>
      <c r="AQ8" s="419"/>
      <c r="AR8" s="419"/>
      <c r="AS8" s="443"/>
      <c r="AT8" s="441"/>
    </row>
    <row r="9" ht="14.45" customHeight="1" spans="1:46">
      <c r="A9" s="251" t="s">
        <v>46</v>
      </c>
      <c r="B9" s="252"/>
      <c r="C9" s="258" t="s">
        <v>47</v>
      </c>
      <c r="D9" s="259"/>
      <c r="E9" s="260" t="s">
        <v>48</v>
      </c>
      <c r="F9" s="261"/>
      <c r="G9" s="262">
        <v>507314236</v>
      </c>
      <c r="H9" s="262"/>
      <c r="I9" s="262"/>
      <c r="J9" s="262"/>
      <c r="K9" s="262"/>
      <c r="L9" s="262"/>
      <c r="M9" s="262"/>
      <c r="N9" s="262"/>
      <c r="O9" s="262"/>
      <c r="P9" s="350" t="s">
        <v>34</v>
      </c>
      <c r="Q9" s="374"/>
      <c r="R9" s="375" t="s">
        <v>35</v>
      </c>
      <c r="S9" s="375"/>
      <c r="T9" s="375"/>
      <c r="U9" s="375"/>
      <c r="V9" s="376" t="s">
        <v>36</v>
      </c>
      <c r="W9" s="377" t="s">
        <v>37</v>
      </c>
      <c r="X9" s="377"/>
      <c r="Y9" s="377"/>
      <c r="Z9" s="377"/>
      <c r="AA9" s="377"/>
      <c r="AB9" s="377"/>
      <c r="AC9" s="377"/>
      <c r="AD9" s="377"/>
      <c r="AE9" s="377"/>
      <c r="AF9" s="377"/>
      <c r="AG9" s="377"/>
      <c r="AH9" s="377"/>
      <c r="AI9" s="377"/>
      <c r="AJ9" s="420"/>
      <c r="AK9" s="416" t="s">
        <v>38</v>
      </c>
      <c r="AL9" s="417"/>
      <c r="AM9" s="417"/>
      <c r="AN9" s="417"/>
      <c r="AO9" s="417"/>
      <c r="AP9" s="417"/>
      <c r="AQ9" s="417"/>
      <c r="AR9" s="417"/>
      <c r="AS9" s="440" t="s">
        <v>40</v>
      </c>
      <c r="AT9" s="444"/>
    </row>
    <row r="10" ht="18" customHeight="1" spans="1:46">
      <c r="A10" s="251"/>
      <c r="B10" s="252"/>
      <c r="C10" s="263" t="s">
        <v>49</v>
      </c>
      <c r="D10" s="264"/>
      <c r="E10" s="265" t="s">
        <v>50</v>
      </c>
      <c r="F10" s="266"/>
      <c r="G10" s="262"/>
      <c r="H10" s="262"/>
      <c r="I10" s="262"/>
      <c r="J10" s="262"/>
      <c r="K10" s="262"/>
      <c r="L10" s="262"/>
      <c r="M10" s="262"/>
      <c r="N10" s="262"/>
      <c r="O10" s="262"/>
      <c r="P10" s="351" t="s">
        <v>51</v>
      </c>
      <c r="Q10" s="378"/>
      <c r="R10" s="378"/>
      <c r="S10" s="378"/>
      <c r="T10" s="378"/>
      <c r="U10" s="378"/>
      <c r="V10" s="378"/>
      <c r="W10" s="378"/>
      <c r="X10" s="378"/>
      <c r="Y10" s="378"/>
      <c r="Z10" s="378"/>
      <c r="AA10" s="378"/>
      <c r="AB10" s="378"/>
      <c r="AC10" s="378"/>
      <c r="AD10" s="378"/>
      <c r="AE10" s="378"/>
      <c r="AF10" s="378"/>
      <c r="AG10" s="378"/>
      <c r="AH10" s="378"/>
      <c r="AI10" s="378"/>
      <c r="AJ10" s="421"/>
      <c r="AK10" s="418"/>
      <c r="AL10" s="419"/>
      <c r="AM10" s="419"/>
      <c r="AN10" s="419"/>
      <c r="AO10" s="442" t="s">
        <v>36</v>
      </c>
      <c r="AP10" s="419"/>
      <c r="AQ10" s="419"/>
      <c r="AR10" s="419"/>
      <c r="AS10" s="443"/>
      <c r="AT10" s="444"/>
    </row>
    <row r="11" ht="14.45" customHeight="1" spans="1:46">
      <c r="A11" s="251" t="s">
        <v>52</v>
      </c>
      <c r="B11" s="252"/>
      <c r="C11" s="258" t="s">
        <v>47</v>
      </c>
      <c r="D11" s="259"/>
      <c r="E11" s="260" t="s">
        <v>53</v>
      </c>
      <c r="F11" s="261"/>
      <c r="G11" s="262">
        <v>513277588</v>
      </c>
      <c r="H11" s="262"/>
      <c r="I11" s="262"/>
      <c r="J11" s="262"/>
      <c r="K11" s="262"/>
      <c r="L11" s="262"/>
      <c r="M11" s="262"/>
      <c r="N11" s="262"/>
      <c r="O11" s="262"/>
      <c r="P11" s="350" t="s">
        <v>34</v>
      </c>
      <c r="Q11" s="374"/>
      <c r="R11" s="375" t="s">
        <v>35</v>
      </c>
      <c r="S11" s="375"/>
      <c r="T11" s="375"/>
      <c r="U11" s="375"/>
      <c r="V11" s="376" t="s">
        <v>36</v>
      </c>
      <c r="W11" s="377" t="s">
        <v>37</v>
      </c>
      <c r="X11" s="377"/>
      <c r="Y11" s="377"/>
      <c r="Z11" s="377"/>
      <c r="AA11" s="377"/>
      <c r="AB11" s="377"/>
      <c r="AC11" s="377"/>
      <c r="AD11" s="377"/>
      <c r="AE11" s="377"/>
      <c r="AF11" s="377"/>
      <c r="AG11" s="377"/>
      <c r="AH11" s="377"/>
      <c r="AI11" s="377"/>
      <c r="AJ11" s="420"/>
      <c r="AK11" s="416" t="s">
        <v>38</v>
      </c>
      <c r="AL11" s="417"/>
      <c r="AM11" s="417"/>
      <c r="AN11" s="417"/>
      <c r="AO11" s="417"/>
      <c r="AP11" s="417"/>
      <c r="AQ11" s="417"/>
      <c r="AR11" s="417"/>
      <c r="AS11" s="440" t="s">
        <v>40</v>
      </c>
      <c r="AT11" s="444"/>
    </row>
    <row r="12" ht="18" customHeight="1" spans="1:46">
      <c r="A12" s="251"/>
      <c r="B12" s="252"/>
      <c r="C12" s="263" t="s">
        <v>49</v>
      </c>
      <c r="D12" s="264"/>
      <c r="E12" s="267" t="s">
        <v>54</v>
      </c>
      <c r="F12" s="266"/>
      <c r="G12" s="262"/>
      <c r="H12" s="262"/>
      <c r="I12" s="262"/>
      <c r="J12" s="262"/>
      <c r="K12" s="262"/>
      <c r="L12" s="262"/>
      <c r="M12" s="262"/>
      <c r="N12" s="262"/>
      <c r="O12" s="262"/>
      <c r="P12" s="351" t="s">
        <v>51</v>
      </c>
      <c r="Q12" s="378"/>
      <c r="R12" s="378"/>
      <c r="S12" s="378"/>
      <c r="T12" s="378"/>
      <c r="U12" s="378"/>
      <c r="V12" s="378"/>
      <c r="W12" s="378"/>
      <c r="X12" s="378"/>
      <c r="Y12" s="378"/>
      <c r="Z12" s="378"/>
      <c r="AA12" s="378"/>
      <c r="AB12" s="378"/>
      <c r="AC12" s="378"/>
      <c r="AD12" s="378"/>
      <c r="AE12" s="378"/>
      <c r="AF12" s="378"/>
      <c r="AG12" s="378"/>
      <c r="AH12" s="378"/>
      <c r="AI12" s="378"/>
      <c r="AJ12" s="421"/>
      <c r="AK12" s="418"/>
      <c r="AL12" s="419"/>
      <c r="AM12" s="419"/>
      <c r="AN12" s="419"/>
      <c r="AO12" s="442" t="s">
        <v>36</v>
      </c>
      <c r="AP12" s="419"/>
      <c r="AQ12" s="419"/>
      <c r="AR12" s="419"/>
      <c r="AS12" s="443"/>
      <c r="AT12" s="444"/>
    </row>
    <row r="13" customHeight="1" spans="1:46">
      <c r="A13" s="251" t="s">
        <v>55</v>
      </c>
      <c r="B13" s="252"/>
      <c r="C13" s="268"/>
      <c r="D13" s="259"/>
      <c r="E13" s="259"/>
      <c r="F13" s="261"/>
      <c r="G13" s="52"/>
      <c r="H13" s="52"/>
      <c r="I13" s="52"/>
      <c r="J13" s="52"/>
      <c r="K13" s="52"/>
      <c r="L13" s="52"/>
      <c r="M13" s="52"/>
      <c r="N13" s="52"/>
      <c r="O13" s="52"/>
      <c r="P13" s="352"/>
      <c r="Q13" s="379"/>
      <c r="R13" s="380"/>
      <c r="S13" s="380"/>
      <c r="T13" s="380"/>
      <c r="U13" s="380"/>
      <c r="V13" s="381"/>
      <c r="W13" s="380"/>
      <c r="X13" s="380"/>
      <c r="Y13" s="380"/>
      <c r="Z13" s="380"/>
      <c r="AA13" s="380"/>
      <c r="AB13" s="380"/>
      <c r="AC13" s="380"/>
      <c r="AD13" s="380"/>
      <c r="AE13" s="380"/>
      <c r="AF13" s="380"/>
      <c r="AG13" s="380"/>
      <c r="AH13" s="380"/>
      <c r="AI13" s="380"/>
      <c r="AJ13" s="422"/>
      <c r="AK13" s="423"/>
      <c r="AL13" s="424"/>
      <c r="AM13" s="424"/>
      <c r="AN13" s="424"/>
      <c r="AO13" s="424"/>
      <c r="AP13" s="424"/>
      <c r="AQ13" s="424"/>
      <c r="AR13" s="424"/>
      <c r="AS13" s="445"/>
      <c r="AT13" s="446"/>
    </row>
    <row r="14" ht="18" customHeight="1" spans="1:46">
      <c r="A14" s="251"/>
      <c r="B14" s="252"/>
      <c r="C14" s="269"/>
      <c r="D14" s="264"/>
      <c r="E14" s="264"/>
      <c r="F14" s="266"/>
      <c r="G14" s="52"/>
      <c r="H14" s="52"/>
      <c r="I14" s="52"/>
      <c r="J14" s="52"/>
      <c r="K14" s="52"/>
      <c r="L14" s="52"/>
      <c r="M14" s="52"/>
      <c r="N14" s="52"/>
      <c r="O14" s="52"/>
      <c r="P14" s="353"/>
      <c r="Q14" s="382"/>
      <c r="R14" s="382"/>
      <c r="S14" s="382"/>
      <c r="T14" s="382"/>
      <c r="U14" s="382"/>
      <c r="V14" s="382"/>
      <c r="W14" s="382"/>
      <c r="X14" s="382"/>
      <c r="Y14" s="382"/>
      <c r="Z14" s="382"/>
      <c r="AA14" s="382"/>
      <c r="AB14" s="382"/>
      <c r="AC14" s="382"/>
      <c r="AD14" s="382"/>
      <c r="AE14" s="382"/>
      <c r="AF14" s="382"/>
      <c r="AG14" s="382"/>
      <c r="AH14" s="382"/>
      <c r="AI14" s="382"/>
      <c r="AJ14" s="425"/>
      <c r="AK14" s="426"/>
      <c r="AL14" s="427"/>
      <c r="AM14" s="427"/>
      <c r="AN14" s="427"/>
      <c r="AO14" s="447"/>
      <c r="AP14" s="427"/>
      <c r="AQ14" s="427"/>
      <c r="AR14" s="427"/>
      <c r="AS14" s="448"/>
      <c r="AT14" s="446"/>
    </row>
    <row r="15" customHeight="1" spans="1:46">
      <c r="A15" s="270" t="s">
        <v>56</v>
      </c>
      <c r="B15" s="252"/>
      <c r="C15" s="258" t="s">
        <v>47</v>
      </c>
      <c r="D15" s="259"/>
      <c r="E15" s="260" t="s">
        <v>53</v>
      </c>
      <c r="F15" s="261"/>
      <c r="G15" s="52"/>
      <c r="H15" s="52"/>
      <c r="I15" s="52"/>
      <c r="J15" s="52"/>
      <c r="K15" s="52"/>
      <c r="L15" s="52"/>
      <c r="M15" s="52"/>
      <c r="N15" s="52"/>
      <c r="O15" s="52"/>
      <c r="P15" s="350" t="s">
        <v>34</v>
      </c>
      <c r="Q15" s="374"/>
      <c r="R15" s="375" t="s">
        <v>35</v>
      </c>
      <c r="S15" s="375"/>
      <c r="T15" s="375"/>
      <c r="U15" s="375"/>
      <c r="V15" s="376" t="s">
        <v>36</v>
      </c>
      <c r="W15" s="377" t="s">
        <v>37</v>
      </c>
      <c r="X15" s="377"/>
      <c r="Y15" s="377"/>
      <c r="Z15" s="377"/>
      <c r="AA15" s="377"/>
      <c r="AB15" s="377"/>
      <c r="AC15" s="377"/>
      <c r="AD15" s="377"/>
      <c r="AE15" s="377"/>
      <c r="AF15" s="377"/>
      <c r="AG15" s="377"/>
      <c r="AH15" s="377"/>
      <c r="AI15" s="377"/>
      <c r="AJ15" s="420"/>
      <c r="AK15" s="416" t="s">
        <v>38</v>
      </c>
      <c r="AL15" s="417" t="s">
        <v>57</v>
      </c>
      <c r="AM15" s="417"/>
      <c r="AN15" s="417"/>
      <c r="AO15" s="417"/>
      <c r="AP15" s="417"/>
      <c r="AQ15" s="417"/>
      <c r="AR15" s="417"/>
      <c r="AS15" s="440" t="s">
        <v>40</v>
      </c>
      <c r="AT15" s="444"/>
    </row>
    <row r="16" ht="18" customHeight="1" spans="1:46">
      <c r="A16" s="251"/>
      <c r="B16" s="252"/>
      <c r="C16" s="263" t="s">
        <v>49</v>
      </c>
      <c r="D16" s="264"/>
      <c r="E16" s="267" t="s">
        <v>54</v>
      </c>
      <c r="F16" s="266"/>
      <c r="G16" s="52"/>
      <c r="H16" s="52"/>
      <c r="I16" s="52"/>
      <c r="J16" s="52"/>
      <c r="K16" s="52"/>
      <c r="L16" s="52"/>
      <c r="M16" s="52"/>
      <c r="N16" s="52"/>
      <c r="O16" s="52"/>
      <c r="P16" s="351" t="s">
        <v>51</v>
      </c>
      <c r="Q16" s="378"/>
      <c r="R16" s="378"/>
      <c r="S16" s="378"/>
      <c r="T16" s="378"/>
      <c r="U16" s="378"/>
      <c r="V16" s="378"/>
      <c r="W16" s="378"/>
      <c r="X16" s="378"/>
      <c r="Y16" s="378"/>
      <c r="Z16" s="378"/>
      <c r="AA16" s="378"/>
      <c r="AB16" s="378"/>
      <c r="AC16" s="378"/>
      <c r="AD16" s="378"/>
      <c r="AE16" s="378"/>
      <c r="AF16" s="378"/>
      <c r="AG16" s="378"/>
      <c r="AH16" s="378"/>
      <c r="AI16" s="378"/>
      <c r="AJ16" s="421"/>
      <c r="AK16" s="418" t="s">
        <v>58</v>
      </c>
      <c r="AL16" s="419"/>
      <c r="AM16" s="419"/>
      <c r="AN16" s="419"/>
      <c r="AO16" s="442" t="s">
        <v>36</v>
      </c>
      <c r="AP16" s="419" t="s">
        <v>59</v>
      </c>
      <c r="AQ16" s="419"/>
      <c r="AR16" s="419"/>
      <c r="AS16" s="443"/>
      <c r="AT16" s="444"/>
    </row>
    <row r="17" spans="1:46">
      <c r="A17" s="251" t="s">
        <v>60</v>
      </c>
      <c r="B17" s="252"/>
      <c r="C17" s="271" t="str">
        <f>IF(P16="","",P16)</f>
        <v>千葉県安房郡鋸南町竜島911-12</v>
      </c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  <c r="P17" s="354"/>
      <c r="Q17" s="383"/>
      <c r="R17" s="383"/>
      <c r="S17" s="383"/>
      <c r="T17" s="383"/>
      <c r="U17" s="383"/>
      <c r="V17" s="383"/>
      <c r="W17" s="383"/>
      <c r="X17" s="383"/>
      <c r="Y17" s="383"/>
      <c r="Z17" s="383"/>
      <c r="AA17" s="383"/>
      <c r="AB17" s="383"/>
      <c r="AC17" s="383"/>
      <c r="AD17" s="383"/>
      <c r="AE17" s="383"/>
      <c r="AF17" s="383"/>
      <c r="AG17" s="383"/>
      <c r="AH17" s="383"/>
      <c r="AI17" s="383"/>
      <c r="AJ17" s="383"/>
      <c r="AK17" s="383"/>
      <c r="AL17" s="383"/>
      <c r="AM17" s="383"/>
      <c r="AN17" s="383"/>
      <c r="AO17" s="383"/>
      <c r="AP17" s="383"/>
      <c r="AQ17" s="383"/>
      <c r="AR17" s="383"/>
      <c r="AS17" s="383"/>
      <c r="AT17" s="449"/>
    </row>
    <row r="18" spans="1:46">
      <c r="A18" s="251"/>
      <c r="B18" s="252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  <c r="P18" s="355"/>
      <c r="Q18" s="384"/>
      <c r="R18" s="384"/>
      <c r="S18" s="384"/>
      <c r="T18" s="384"/>
      <c r="U18" s="384"/>
      <c r="V18" s="384"/>
      <c r="W18" s="384"/>
      <c r="X18" s="384"/>
      <c r="Y18" s="384"/>
      <c r="Z18" s="384"/>
      <c r="AA18" s="384"/>
      <c r="AB18" s="384"/>
      <c r="AC18" s="384"/>
      <c r="AD18" s="384"/>
      <c r="AE18" s="384"/>
      <c r="AF18" s="384"/>
      <c r="AG18" s="384"/>
      <c r="AH18" s="384"/>
      <c r="AI18" s="384"/>
      <c r="AJ18" s="384"/>
      <c r="AK18" s="384"/>
      <c r="AL18" s="384"/>
      <c r="AM18" s="384"/>
      <c r="AN18" s="384"/>
      <c r="AO18" s="384"/>
      <c r="AP18" s="384"/>
      <c r="AQ18" s="384"/>
      <c r="AR18" s="384"/>
      <c r="AS18" s="384"/>
      <c r="AT18" s="450"/>
    </row>
    <row r="19" ht="14.45" customHeight="1" spans="1:46">
      <c r="A19" s="251" t="s">
        <v>61</v>
      </c>
      <c r="B19" s="252"/>
      <c r="C19" s="271" t="str">
        <f>IF(AL15="","",AL15&amp;"-"&amp;AK16&amp;"-"&amp;AP16)</f>
        <v>080-3407-7793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  <c r="P19" s="355"/>
      <c r="Q19" s="384"/>
      <c r="R19" s="384"/>
      <c r="S19" s="384"/>
      <c r="T19" s="384"/>
      <c r="U19" s="384"/>
      <c r="V19" s="384"/>
      <c r="W19" s="384"/>
      <c r="X19" s="384"/>
      <c r="Y19" s="384"/>
      <c r="Z19" s="384"/>
      <c r="AA19" s="384"/>
      <c r="AB19" s="384"/>
      <c r="AC19" s="384"/>
      <c r="AD19" s="384"/>
      <c r="AE19" s="384"/>
      <c r="AF19" s="384"/>
      <c r="AG19" s="384"/>
      <c r="AH19" s="384"/>
      <c r="AI19" s="384"/>
      <c r="AJ19" s="384"/>
      <c r="AK19" s="384"/>
      <c r="AL19" s="384"/>
      <c r="AM19" s="384"/>
      <c r="AN19" s="384"/>
      <c r="AO19" s="384"/>
      <c r="AP19" s="384"/>
      <c r="AQ19" s="384"/>
      <c r="AR19" s="384"/>
      <c r="AS19" s="384"/>
      <c r="AT19" s="450"/>
    </row>
    <row r="20" ht="14.45" customHeight="1" spans="1:46">
      <c r="A20" s="251"/>
      <c r="B20" s="252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  <c r="P20" s="355"/>
      <c r="Q20" s="384"/>
      <c r="R20" s="384"/>
      <c r="S20" s="384"/>
      <c r="T20" s="384"/>
      <c r="U20" s="384"/>
      <c r="V20" s="384"/>
      <c r="W20" s="384"/>
      <c r="X20" s="384"/>
      <c r="Y20" s="384"/>
      <c r="Z20" s="384"/>
      <c r="AA20" s="384"/>
      <c r="AB20" s="384"/>
      <c r="AC20" s="384"/>
      <c r="AD20" s="384"/>
      <c r="AE20" s="384"/>
      <c r="AF20" s="384"/>
      <c r="AG20" s="384"/>
      <c r="AH20" s="384"/>
      <c r="AI20" s="384"/>
      <c r="AJ20" s="384"/>
      <c r="AK20" s="384"/>
      <c r="AL20" s="384"/>
      <c r="AM20" s="384"/>
      <c r="AN20" s="384"/>
      <c r="AO20" s="384"/>
      <c r="AP20" s="384"/>
      <c r="AQ20" s="384"/>
      <c r="AR20" s="384"/>
      <c r="AS20" s="384"/>
      <c r="AT20" s="450"/>
    </row>
    <row r="21" ht="14.45" customHeight="1" spans="1:46">
      <c r="A21" s="251" t="s">
        <v>62</v>
      </c>
      <c r="B21" s="252"/>
      <c r="C21" s="272"/>
      <c r="D21" s="273"/>
      <c r="E21" s="273"/>
      <c r="F21" s="273"/>
      <c r="G21" s="273"/>
      <c r="H21" s="273"/>
      <c r="I21" s="356"/>
      <c r="J21" s="356"/>
      <c r="K21" s="356"/>
      <c r="L21" s="356"/>
      <c r="M21" s="356"/>
      <c r="N21" s="356"/>
      <c r="O21" s="357"/>
      <c r="P21" s="355"/>
      <c r="Q21" s="384"/>
      <c r="R21" s="384"/>
      <c r="S21" s="384"/>
      <c r="T21" s="384"/>
      <c r="U21" s="384"/>
      <c r="V21" s="384"/>
      <c r="W21" s="384"/>
      <c r="X21" s="384"/>
      <c r="Y21" s="384"/>
      <c r="Z21" s="384"/>
      <c r="AA21" s="384"/>
      <c r="AB21" s="384"/>
      <c r="AC21" s="384"/>
      <c r="AD21" s="384"/>
      <c r="AE21" s="384"/>
      <c r="AF21" s="384"/>
      <c r="AG21" s="384"/>
      <c r="AH21" s="384"/>
      <c r="AI21" s="384"/>
      <c r="AJ21" s="384"/>
      <c r="AK21" s="384"/>
      <c r="AL21" s="384"/>
      <c r="AM21" s="384"/>
      <c r="AN21" s="384"/>
      <c r="AO21" s="384"/>
      <c r="AP21" s="384"/>
      <c r="AQ21" s="384"/>
      <c r="AR21" s="384"/>
      <c r="AS21" s="384"/>
      <c r="AT21" s="450"/>
    </row>
    <row r="22" ht="14.45" customHeight="1" spans="1:46">
      <c r="A22" s="274"/>
      <c r="B22" s="275"/>
      <c r="C22" s="276"/>
      <c r="D22" s="277"/>
      <c r="E22" s="277"/>
      <c r="F22" s="277"/>
      <c r="G22" s="277"/>
      <c r="H22" s="277"/>
      <c r="I22" s="358"/>
      <c r="J22" s="358"/>
      <c r="K22" s="358"/>
      <c r="L22" s="358"/>
      <c r="M22" s="358"/>
      <c r="N22" s="358"/>
      <c r="O22" s="359"/>
      <c r="P22" s="360"/>
      <c r="Q22" s="385"/>
      <c r="R22" s="385"/>
      <c r="S22" s="385"/>
      <c r="T22" s="385"/>
      <c r="U22" s="385"/>
      <c r="V22" s="385"/>
      <c r="W22" s="385"/>
      <c r="X22" s="385"/>
      <c r="Y22" s="385"/>
      <c r="Z22" s="385"/>
      <c r="AA22" s="385"/>
      <c r="AB22" s="385"/>
      <c r="AC22" s="385"/>
      <c r="AD22" s="385"/>
      <c r="AE22" s="385"/>
      <c r="AF22" s="385"/>
      <c r="AG22" s="385"/>
      <c r="AH22" s="385"/>
      <c r="AI22" s="385"/>
      <c r="AJ22" s="385"/>
      <c r="AK22" s="385"/>
      <c r="AL22" s="385"/>
      <c r="AM22" s="385"/>
      <c r="AN22" s="385"/>
      <c r="AO22" s="385"/>
      <c r="AP22" s="385"/>
      <c r="AQ22" s="385"/>
      <c r="AR22" s="385"/>
      <c r="AS22" s="385"/>
      <c r="AT22" s="451"/>
    </row>
    <row r="23" ht="14.1" customHeight="1" spans="1:45">
      <c r="A23" s="278" t="s">
        <v>63</v>
      </c>
      <c r="B23" s="279" t="s">
        <v>64</v>
      </c>
      <c r="C23" s="280" t="s">
        <v>65</v>
      </c>
      <c r="D23" s="281"/>
      <c r="E23" s="282" t="s">
        <v>66</v>
      </c>
      <c r="F23" s="283"/>
      <c r="G23" s="279" t="s">
        <v>67</v>
      </c>
      <c r="H23" s="279"/>
      <c r="I23" s="279" t="s">
        <v>68</v>
      </c>
      <c r="J23" s="279"/>
      <c r="K23" s="279"/>
      <c r="L23" s="279"/>
      <c r="M23" s="279" t="s">
        <v>69</v>
      </c>
      <c r="N23" s="279"/>
      <c r="O23" s="279"/>
      <c r="P23" s="361" t="s">
        <v>70</v>
      </c>
      <c r="Q23" s="279"/>
      <c r="R23" s="279"/>
      <c r="S23" s="279"/>
      <c r="T23" s="386"/>
      <c r="U23" s="387"/>
      <c r="V23" s="387"/>
      <c r="W23" s="387"/>
      <c r="X23" s="387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284"/>
      <c r="B24" s="252"/>
      <c r="C24" s="285" t="s">
        <v>71</v>
      </c>
      <c r="D24" s="286"/>
      <c r="E24" s="287" t="s">
        <v>72</v>
      </c>
      <c r="F24" s="288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388"/>
      <c r="U24" s="36"/>
      <c r="V24" s="36"/>
      <c r="W24" s="36"/>
      <c r="X24" s="36"/>
      <c r="Y24" s="403" t="s">
        <v>73</v>
      </c>
      <c r="Z24" s="370"/>
      <c r="AA24" s="370"/>
      <c r="AB24" s="370"/>
      <c r="AC24" s="370"/>
      <c r="AD24" s="370"/>
      <c r="AE24" s="370"/>
      <c r="AF24" s="370"/>
      <c r="AG24" s="428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289">
        <v>1</v>
      </c>
      <c r="B25" s="290" t="s">
        <v>74</v>
      </c>
      <c r="C25" s="258" t="s">
        <v>75</v>
      </c>
      <c r="D25" s="259"/>
      <c r="E25" s="260" t="s">
        <v>76</v>
      </c>
      <c r="F25" s="261"/>
      <c r="G25" s="291">
        <v>6</v>
      </c>
      <c r="H25" s="292"/>
      <c r="I25" s="362" t="s">
        <v>77</v>
      </c>
      <c r="J25" s="363"/>
      <c r="K25" s="363"/>
      <c r="L25" s="292"/>
      <c r="M25" s="291">
        <v>511492049</v>
      </c>
      <c r="N25" s="363"/>
      <c r="O25" s="292"/>
      <c r="P25" s="291">
        <v>148</v>
      </c>
      <c r="Q25" s="363"/>
      <c r="R25" s="363"/>
      <c r="S25" s="363"/>
      <c r="T25" s="389"/>
      <c r="U25" s="36"/>
      <c r="V25" s="36"/>
      <c r="W25" s="36"/>
      <c r="X25" s="36"/>
      <c r="Y25" s="404">
        <v>6</v>
      </c>
      <c r="Z25" s="405"/>
      <c r="AA25" s="405"/>
      <c r="AB25" s="405"/>
      <c r="AC25" s="405"/>
      <c r="AD25" s="405"/>
      <c r="AE25" s="405"/>
      <c r="AF25" s="405"/>
      <c r="AG25" s="429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293"/>
      <c r="B26" s="294"/>
      <c r="C26" s="263" t="s">
        <v>78</v>
      </c>
      <c r="D26" s="264"/>
      <c r="E26" s="265" t="s">
        <v>79</v>
      </c>
      <c r="F26" s="266"/>
      <c r="G26" s="295"/>
      <c r="H26" s="296"/>
      <c r="I26" s="295"/>
      <c r="J26" s="364"/>
      <c r="K26" s="364"/>
      <c r="L26" s="296"/>
      <c r="M26" s="295"/>
      <c r="N26" s="364"/>
      <c r="O26" s="296"/>
      <c r="P26" s="295"/>
      <c r="Q26" s="364"/>
      <c r="R26" s="364"/>
      <c r="S26" s="364"/>
      <c r="T26" s="390"/>
      <c r="U26" s="36"/>
      <c r="V26" s="36"/>
      <c r="W26" s="36"/>
      <c r="X26" s="36"/>
      <c r="Y26" s="406"/>
      <c r="Z26" s="407"/>
      <c r="AA26" s="407"/>
      <c r="AB26" s="407"/>
      <c r="AC26" s="407"/>
      <c r="AD26" s="407"/>
      <c r="AE26" s="407"/>
      <c r="AF26" s="407"/>
      <c r="AG26" s="430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289">
        <v>2</v>
      </c>
      <c r="B27" s="290">
        <v>2</v>
      </c>
      <c r="C27" s="258" t="s">
        <v>80</v>
      </c>
      <c r="D27" s="259"/>
      <c r="E27" s="297" t="s">
        <v>81</v>
      </c>
      <c r="F27" s="261"/>
      <c r="G27" s="291">
        <v>6</v>
      </c>
      <c r="H27" s="292"/>
      <c r="I27" s="362" t="s">
        <v>77</v>
      </c>
      <c r="J27" s="363"/>
      <c r="K27" s="363"/>
      <c r="L27" s="292"/>
      <c r="M27" s="291">
        <v>511492078</v>
      </c>
      <c r="N27" s="363"/>
      <c r="O27" s="292"/>
      <c r="P27" s="291">
        <v>155</v>
      </c>
      <c r="Q27" s="363"/>
      <c r="R27" s="363"/>
      <c r="S27" s="363"/>
      <c r="T27" s="389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293"/>
      <c r="B28" s="294"/>
      <c r="C28" s="263" t="s">
        <v>82</v>
      </c>
      <c r="D28" s="264"/>
      <c r="E28" s="265" t="s">
        <v>83</v>
      </c>
      <c r="F28" s="266"/>
      <c r="G28" s="295"/>
      <c r="H28" s="296"/>
      <c r="I28" s="295"/>
      <c r="J28" s="364"/>
      <c r="K28" s="364"/>
      <c r="L28" s="296"/>
      <c r="M28" s="295"/>
      <c r="N28" s="364"/>
      <c r="O28" s="296"/>
      <c r="P28" s="295"/>
      <c r="Q28" s="364"/>
      <c r="R28" s="364"/>
      <c r="S28" s="364"/>
      <c r="T28" s="390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289">
        <v>3</v>
      </c>
      <c r="B29" s="290">
        <v>3</v>
      </c>
      <c r="C29" s="258" t="s">
        <v>84</v>
      </c>
      <c r="D29" s="259"/>
      <c r="E29" s="260" t="s">
        <v>85</v>
      </c>
      <c r="F29" s="261"/>
      <c r="G29" s="291">
        <v>6</v>
      </c>
      <c r="H29" s="292"/>
      <c r="I29" s="362" t="s">
        <v>77</v>
      </c>
      <c r="J29" s="363"/>
      <c r="K29" s="363"/>
      <c r="L29" s="292"/>
      <c r="M29" s="291">
        <v>512530063</v>
      </c>
      <c r="N29" s="363"/>
      <c r="O29" s="292"/>
      <c r="P29" s="291">
        <v>166</v>
      </c>
      <c r="Q29" s="363"/>
      <c r="R29" s="363"/>
      <c r="S29" s="363"/>
      <c r="T29" s="389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293"/>
      <c r="B30" s="294"/>
      <c r="C30" s="263" t="s">
        <v>86</v>
      </c>
      <c r="D30" s="264"/>
      <c r="E30" s="265" t="s">
        <v>87</v>
      </c>
      <c r="F30" s="266"/>
      <c r="G30" s="295"/>
      <c r="H30" s="296"/>
      <c r="I30" s="295"/>
      <c r="J30" s="364"/>
      <c r="K30" s="364"/>
      <c r="L30" s="296"/>
      <c r="M30" s="295"/>
      <c r="N30" s="364"/>
      <c r="O30" s="296"/>
      <c r="P30" s="295"/>
      <c r="Q30" s="364"/>
      <c r="R30" s="364"/>
      <c r="S30" s="364"/>
      <c r="T30" s="390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289">
        <v>4</v>
      </c>
      <c r="B31" s="290">
        <v>4</v>
      </c>
      <c r="C31" s="258" t="s">
        <v>88</v>
      </c>
      <c r="D31" s="259"/>
      <c r="E31" s="260" t="s">
        <v>89</v>
      </c>
      <c r="F31" s="261"/>
      <c r="G31" s="291">
        <v>5</v>
      </c>
      <c r="H31" s="292"/>
      <c r="I31" s="362" t="s">
        <v>77</v>
      </c>
      <c r="J31" s="363"/>
      <c r="K31" s="363"/>
      <c r="L31" s="292"/>
      <c r="M31" s="291">
        <v>512530086</v>
      </c>
      <c r="N31" s="363"/>
      <c r="O31" s="292"/>
      <c r="P31" s="291">
        <v>138</v>
      </c>
      <c r="Q31" s="363"/>
      <c r="R31" s="363"/>
      <c r="S31" s="363"/>
      <c r="T31" s="389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293"/>
      <c r="B32" s="294"/>
      <c r="C32" s="263" t="s">
        <v>90</v>
      </c>
      <c r="D32" s="264"/>
      <c r="E32" s="265" t="s">
        <v>91</v>
      </c>
      <c r="F32" s="266"/>
      <c r="G32" s="295"/>
      <c r="H32" s="296"/>
      <c r="I32" s="295"/>
      <c r="J32" s="364"/>
      <c r="K32" s="364"/>
      <c r="L32" s="296"/>
      <c r="M32" s="295"/>
      <c r="N32" s="364"/>
      <c r="O32" s="296"/>
      <c r="P32" s="295"/>
      <c r="Q32" s="364"/>
      <c r="R32" s="364"/>
      <c r="S32" s="364"/>
      <c r="T32" s="390"/>
      <c r="U32" s="36"/>
      <c r="V32" s="36"/>
      <c r="W32" s="36"/>
      <c r="X32" s="36"/>
      <c r="Y32" s="403" t="s">
        <v>92</v>
      </c>
      <c r="Z32" s="370"/>
      <c r="AA32" s="370"/>
      <c r="AB32" s="370"/>
      <c r="AC32" s="370"/>
      <c r="AD32" s="370"/>
      <c r="AE32" s="370"/>
      <c r="AF32" s="370"/>
      <c r="AG32" s="428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289">
        <v>5</v>
      </c>
      <c r="B33" s="290">
        <v>5</v>
      </c>
      <c r="C33" s="258" t="s">
        <v>93</v>
      </c>
      <c r="D33" s="259"/>
      <c r="E33" s="260" t="s">
        <v>94</v>
      </c>
      <c r="F33" s="261"/>
      <c r="G33" s="291">
        <v>5</v>
      </c>
      <c r="H33" s="292"/>
      <c r="I33" s="362" t="s">
        <v>77</v>
      </c>
      <c r="J33" s="363"/>
      <c r="K33" s="363"/>
      <c r="L33" s="292"/>
      <c r="M33" s="291">
        <v>513276537</v>
      </c>
      <c r="N33" s="363"/>
      <c r="O33" s="292"/>
      <c r="P33" s="291">
        <v>151</v>
      </c>
      <c r="Q33" s="363"/>
      <c r="R33" s="363"/>
      <c r="S33" s="363"/>
      <c r="T33" s="389"/>
      <c r="U33" s="36"/>
      <c r="V33" s="36"/>
      <c r="W33" s="36"/>
      <c r="X33" s="36"/>
      <c r="Y33" s="408">
        <v>1</v>
      </c>
      <c r="Z33" s="409"/>
      <c r="AA33" s="409"/>
      <c r="AB33" s="409"/>
      <c r="AC33" s="409"/>
      <c r="AD33" s="409"/>
      <c r="AE33" s="409"/>
      <c r="AF33" s="409"/>
      <c r="AG33" s="431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293"/>
      <c r="B34" s="294"/>
      <c r="C34" s="263" t="s">
        <v>95</v>
      </c>
      <c r="D34" s="264"/>
      <c r="E34" s="265" t="s">
        <v>96</v>
      </c>
      <c r="F34" s="266"/>
      <c r="G34" s="295"/>
      <c r="H34" s="296"/>
      <c r="I34" s="295"/>
      <c r="J34" s="364"/>
      <c r="K34" s="364"/>
      <c r="L34" s="296"/>
      <c r="M34" s="295"/>
      <c r="N34" s="364"/>
      <c r="O34" s="296"/>
      <c r="P34" s="295"/>
      <c r="Q34" s="364"/>
      <c r="R34" s="364"/>
      <c r="S34" s="364"/>
      <c r="T34" s="390"/>
      <c r="U34" s="36"/>
      <c r="V34" s="36"/>
      <c r="W34" s="36"/>
      <c r="X34" s="36"/>
      <c r="Y34" s="410"/>
      <c r="Z34" s="411"/>
      <c r="AA34" s="411"/>
      <c r="AB34" s="411"/>
      <c r="AC34" s="411"/>
      <c r="AD34" s="411"/>
      <c r="AE34" s="411"/>
      <c r="AF34" s="411"/>
      <c r="AG34" s="432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289">
        <v>6</v>
      </c>
      <c r="B35" s="290">
        <v>6</v>
      </c>
      <c r="C35" s="258" t="s">
        <v>97</v>
      </c>
      <c r="D35" s="259"/>
      <c r="E35" s="260" t="s">
        <v>98</v>
      </c>
      <c r="F35" s="261"/>
      <c r="G35" s="291">
        <v>5</v>
      </c>
      <c r="H35" s="292"/>
      <c r="I35" s="362" t="s">
        <v>77</v>
      </c>
      <c r="J35" s="363"/>
      <c r="K35" s="363"/>
      <c r="L35" s="292"/>
      <c r="M35" s="291">
        <v>514796801</v>
      </c>
      <c r="N35" s="363"/>
      <c r="O35" s="292"/>
      <c r="P35" s="291">
        <v>149</v>
      </c>
      <c r="Q35" s="363"/>
      <c r="R35" s="363"/>
      <c r="S35" s="363"/>
      <c r="T35" s="389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293"/>
      <c r="B36" s="294"/>
      <c r="C36" s="263" t="s">
        <v>99</v>
      </c>
      <c r="D36" s="264"/>
      <c r="E36" s="265" t="s">
        <v>100</v>
      </c>
      <c r="F36" s="266"/>
      <c r="G36" s="295"/>
      <c r="H36" s="296"/>
      <c r="I36" s="295"/>
      <c r="J36" s="364"/>
      <c r="K36" s="364"/>
      <c r="L36" s="296"/>
      <c r="M36" s="295"/>
      <c r="N36" s="364"/>
      <c r="O36" s="296"/>
      <c r="P36" s="295"/>
      <c r="Q36" s="364"/>
      <c r="R36" s="364"/>
      <c r="S36" s="364"/>
      <c r="T36" s="390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289">
        <v>7</v>
      </c>
      <c r="B37" s="290">
        <v>7</v>
      </c>
      <c r="C37" s="258" t="s">
        <v>101</v>
      </c>
      <c r="D37" s="259"/>
      <c r="E37" s="260" t="s">
        <v>102</v>
      </c>
      <c r="F37" s="261"/>
      <c r="G37" s="291">
        <v>5</v>
      </c>
      <c r="H37" s="292"/>
      <c r="I37" s="362" t="s">
        <v>77</v>
      </c>
      <c r="J37" s="363"/>
      <c r="K37" s="363"/>
      <c r="L37" s="292"/>
      <c r="M37" s="291">
        <v>514796815</v>
      </c>
      <c r="N37" s="363"/>
      <c r="O37" s="292"/>
      <c r="P37" s="291">
        <v>137</v>
      </c>
      <c r="Q37" s="363"/>
      <c r="R37" s="363"/>
      <c r="S37" s="363"/>
      <c r="T37" s="389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293"/>
      <c r="B38" s="294"/>
      <c r="C38" s="263" t="s">
        <v>103</v>
      </c>
      <c r="D38" s="264"/>
      <c r="E38" s="267" t="s">
        <v>104</v>
      </c>
      <c r="F38" s="266"/>
      <c r="G38" s="295"/>
      <c r="H38" s="296"/>
      <c r="I38" s="295"/>
      <c r="J38" s="364"/>
      <c r="K38" s="364"/>
      <c r="L38" s="296"/>
      <c r="M38" s="295"/>
      <c r="N38" s="364"/>
      <c r="O38" s="296"/>
      <c r="P38" s="295"/>
      <c r="Q38" s="364"/>
      <c r="R38" s="364"/>
      <c r="S38" s="364"/>
      <c r="T38" s="390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289">
        <v>8</v>
      </c>
      <c r="B39" s="290">
        <v>8</v>
      </c>
      <c r="C39" s="258" t="s">
        <v>105</v>
      </c>
      <c r="D39" s="259"/>
      <c r="E39" s="260" t="s">
        <v>106</v>
      </c>
      <c r="F39" s="261"/>
      <c r="G39" s="291">
        <v>4</v>
      </c>
      <c r="H39" s="292"/>
      <c r="I39" s="362" t="s">
        <v>77</v>
      </c>
      <c r="J39" s="363"/>
      <c r="K39" s="363"/>
      <c r="L39" s="292"/>
      <c r="M39" s="291">
        <v>515530262</v>
      </c>
      <c r="N39" s="363"/>
      <c r="O39" s="292"/>
      <c r="P39" s="291">
        <v>135</v>
      </c>
      <c r="Q39" s="363"/>
      <c r="R39" s="363"/>
      <c r="S39" s="363"/>
      <c r="T39" s="389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293"/>
      <c r="B40" s="294"/>
      <c r="C40" s="263" t="s">
        <v>107</v>
      </c>
      <c r="D40" s="264"/>
      <c r="E40" s="265" t="s">
        <v>108</v>
      </c>
      <c r="F40" s="266"/>
      <c r="G40" s="295"/>
      <c r="H40" s="296"/>
      <c r="I40" s="295"/>
      <c r="J40" s="364"/>
      <c r="K40" s="364"/>
      <c r="L40" s="296"/>
      <c r="M40" s="295"/>
      <c r="N40" s="364"/>
      <c r="O40" s="296"/>
      <c r="P40" s="295"/>
      <c r="Q40" s="364"/>
      <c r="R40" s="364"/>
      <c r="S40" s="364"/>
      <c r="T40" s="390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289">
        <v>9</v>
      </c>
      <c r="B41" s="290">
        <v>9</v>
      </c>
      <c r="C41" s="258" t="s">
        <v>80</v>
      </c>
      <c r="D41" s="259"/>
      <c r="E41" s="260" t="s">
        <v>109</v>
      </c>
      <c r="F41" s="261"/>
      <c r="G41" s="291">
        <v>4</v>
      </c>
      <c r="H41" s="292"/>
      <c r="I41" s="362" t="s">
        <v>77</v>
      </c>
      <c r="J41" s="363"/>
      <c r="K41" s="363"/>
      <c r="L41" s="292"/>
      <c r="M41" s="291">
        <v>515527266</v>
      </c>
      <c r="N41" s="363"/>
      <c r="O41" s="292"/>
      <c r="P41" s="291">
        <v>137</v>
      </c>
      <c r="Q41" s="363"/>
      <c r="R41" s="363"/>
      <c r="S41" s="363"/>
      <c r="T41" s="389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293"/>
      <c r="B42" s="294"/>
      <c r="C42" s="263" t="s">
        <v>82</v>
      </c>
      <c r="D42" s="264"/>
      <c r="E42" s="265" t="s">
        <v>110</v>
      </c>
      <c r="F42" s="266"/>
      <c r="G42" s="295"/>
      <c r="H42" s="296"/>
      <c r="I42" s="295"/>
      <c r="J42" s="364"/>
      <c r="K42" s="364"/>
      <c r="L42" s="296"/>
      <c r="M42" s="295"/>
      <c r="N42" s="364"/>
      <c r="O42" s="296"/>
      <c r="P42" s="295"/>
      <c r="Q42" s="364"/>
      <c r="R42" s="364"/>
      <c r="S42" s="364"/>
      <c r="T42" s="390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289">
        <v>10</v>
      </c>
      <c r="B43" s="290">
        <v>10</v>
      </c>
      <c r="C43" s="258" t="s">
        <v>111</v>
      </c>
      <c r="D43" s="259"/>
      <c r="E43" s="260" t="s">
        <v>112</v>
      </c>
      <c r="F43" s="261"/>
      <c r="G43" s="291">
        <v>3</v>
      </c>
      <c r="H43" s="292"/>
      <c r="I43" s="362" t="s">
        <v>77</v>
      </c>
      <c r="J43" s="363"/>
      <c r="K43" s="363"/>
      <c r="L43" s="292"/>
      <c r="M43" s="291">
        <v>516088301</v>
      </c>
      <c r="N43" s="363"/>
      <c r="O43" s="292"/>
      <c r="P43" s="291">
        <v>130</v>
      </c>
      <c r="Q43" s="363"/>
      <c r="R43" s="363"/>
      <c r="S43" s="363"/>
      <c r="T43" s="389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293"/>
      <c r="B44" s="294"/>
      <c r="C44" s="263" t="s">
        <v>113</v>
      </c>
      <c r="D44" s="264"/>
      <c r="E44" s="265" t="s">
        <v>114</v>
      </c>
      <c r="F44" s="266"/>
      <c r="G44" s="295"/>
      <c r="H44" s="296"/>
      <c r="I44" s="295"/>
      <c r="J44" s="364"/>
      <c r="K44" s="364"/>
      <c r="L44" s="296"/>
      <c r="M44" s="295"/>
      <c r="N44" s="364"/>
      <c r="O44" s="296"/>
      <c r="P44" s="295"/>
      <c r="Q44" s="364"/>
      <c r="R44" s="364"/>
      <c r="S44" s="364"/>
      <c r="T44" s="390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289">
        <v>11</v>
      </c>
      <c r="B45" s="290">
        <v>11</v>
      </c>
      <c r="C45" s="258" t="s">
        <v>115</v>
      </c>
      <c r="D45" s="259"/>
      <c r="E45" s="260" t="s">
        <v>116</v>
      </c>
      <c r="F45" s="261"/>
      <c r="G45" s="291">
        <v>3</v>
      </c>
      <c r="H45" s="292"/>
      <c r="I45" s="362" t="s">
        <v>77</v>
      </c>
      <c r="J45" s="363"/>
      <c r="K45" s="363"/>
      <c r="L45" s="292"/>
      <c r="M45" s="291">
        <v>516088007</v>
      </c>
      <c r="N45" s="363"/>
      <c r="O45" s="292"/>
      <c r="P45" s="291">
        <v>132</v>
      </c>
      <c r="Q45" s="363"/>
      <c r="R45" s="363"/>
      <c r="S45" s="363"/>
      <c r="T45" s="389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293"/>
      <c r="B46" s="294"/>
      <c r="C46" s="263" t="s">
        <v>117</v>
      </c>
      <c r="D46" s="264"/>
      <c r="E46" s="265" t="s">
        <v>118</v>
      </c>
      <c r="F46" s="266"/>
      <c r="G46" s="295"/>
      <c r="H46" s="296"/>
      <c r="I46" s="295"/>
      <c r="J46" s="364"/>
      <c r="K46" s="364"/>
      <c r="L46" s="296"/>
      <c r="M46" s="295"/>
      <c r="N46" s="364"/>
      <c r="O46" s="296"/>
      <c r="P46" s="295"/>
      <c r="Q46" s="364"/>
      <c r="R46" s="364"/>
      <c r="S46" s="364"/>
      <c r="T46" s="390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289">
        <v>12</v>
      </c>
      <c r="B47" s="290">
        <v>12</v>
      </c>
      <c r="C47" s="258" t="s">
        <v>101</v>
      </c>
      <c r="D47" s="259"/>
      <c r="E47" s="260" t="s">
        <v>119</v>
      </c>
      <c r="F47" s="261"/>
      <c r="G47" s="291">
        <v>2</v>
      </c>
      <c r="H47" s="292"/>
      <c r="I47" s="362" t="s">
        <v>77</v>
      </c>
      <c r="J47" s="363"/>
      <c r="K47" s="363"/>
      <c r="L47" s="292"/>
      <c r="M47" s="291">
        <v>514930659</v>
      </c>
      <c r="N47" s="363"/>
      <c r="O47" s="292"/>
      <c r="P47" s="291">
        <v>121</v>
      </c>
      <c r="Q47" s="363"/>
      <c r="R47" s="363"/>
      <c r="S47" s="363"/>
      <c r="T47" s="389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298"/>
      <c r="B48" s="299"/>
      <c r="C48" s="300" t="s">
        <v>103</v>
      </c>
      <c r="D48" s="301"/>
      <c r="E48" s="302" t="s">
        <v>120</v>
      </c>
      <c r="F48" s="303"/>
      <c r="G48" s="304"/>
      <c r="H48" s="305"/>
      <c r="I48" s="304"/>
      <c r="J48" s="365"/>
      <c r="K48" s="365"/>
      <c r="L48" s="305"/>
      <c r="M48" s="304"/>
      <c r="N48" s="365"/>
      <c r="O48" s="305"/>
      <c r="P48" s="304"/>
      <c r="Q48" s="365"/>
      <c r="R48" s="365"/>
      <c r="S48" s="365"/>
      <c r="T48" s="391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306">
        <v>13</v>
      </c>
      <c r="B49" s="307">
        <v>13</v>
      </c>
      <c r="C49" s="308" t="s">
        <v>84</v>
      </c>
      <c r="D49" s="309"/>
      <c r="E49" s="310" t="s">
        <v>121</v>
      </c>
      <c r="F49" s="311"/>
      <c r="G49" s="312">
        <v>2</v>
      </c>
      <c r="H49" s="313"/>
      <c r="I49" s="366" t="s">
        <v>77</v>
      </c>
      <c r="J49" s="367"/>
      <c r="K49" s="367"/>
      <c r="L49" s="313"/>
      <c r="M49" s="312">
        <v>514930668</v>
      </c>
      <c r="N49" s="367"/>
      <c r="O49" s="313"/>
      <c r="P49" s="312">
        <v>132</v>
      </c>
      <c r="Q49" s="367"/>
      <c r="R49" s="367"/>
      <c r="S49" s="367"/>
      <c r="T49" s="392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251"/>
      <c r="B50" s="314"/>
      <c r="C50" s="315" t="s">
        <v>86</v>
      </c>
      <c r="D50" s="316"/>
      <c r="E50" s="317" t="s">
        <v>122</v>
      </c>
      <c r="F50" s="318"/>
      <c r="G50" s="319"/>
      <c r="H50" s="320"/>
      <c r="I50" s="319"/>
      <c r="J50" s="368"/>
      <c r="K50" s="368"/>
      <c r="L50" s="320"/>
      <c r="M50" s="319"/>
      <c r="N50" s="368"/>
      <c r="O50" s="320"/>
      <c r="P50" s="319"/>
      <c r="Q50" s="368"/>
      <c r="R50" s="368"/>
      <c r="S50" s="368"/>
      <c r="T50" s="393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251">
        <v>14</v>
      </c>
      <c r="B51" s="307">
        <v>14</v>
      </c>
      <c r="C51" s="308" t="s">
        <v>115</v>
      </c>
      <c r="D51" s="309"/>
      <c r="E51" s="310" t="s">
        <v>123</v>
      </c>
      <c r="F51" s="311"/>
      <c r="G51" s="312">
        <v>2</v>
      </c>
      <c r="H51" s="313"/>
      <c r="I51" s="366" t="s">
        <v>77</v>
      </c>
      <c r="J51" s="367"/>
      <c r="K51" s="367"/>
      <c r="L51" s="313"/>
      <c r="M51" s="312">
        <v>516088168</v>
      </c>
      <c r="N51" s="367"/>
      <c r="O51" s="313"/>
      <c r="P51" s="312">
        <v>126</v>
      </c>
      <c r="Q51" s="367"/>
      <c r="R51" s="367"/>
      <c r="S51" s="367"/>
      <c r="T51" s="392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274"/>
      <c r="B52" s="321"/>
      <c r="C52" s="322" t="s">
        <v>117</v>
      </c>
      <c r="D52" s="323"/>
      <c r="E52" s="324" t="s">
        <v>124</v>
      </c>
      <c r="F52" s="325"/>
      <c r="G52" s="326"/>
      <c r="H52" s="327"/>
      <c r="I52" s="326"/>
      <c r="J52" s="369"/>
      <c r="K52" s="369"/>
      <c r="L52" s="327"/>
      <c r="M52" s="326"/>
      <c r="N52" s="369"/>
      <c r="O52" s="327"/>
      <c r="P52" s="326"/>
      <c r="Q52" s="369"/>
      <c r="R52" s="369"/>
      <c r="S52" s="369"/>
      <c r="T52" s="394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</row>
    <row r="54" ht="18" customHeight="1" spans="1:45">
      <c r="A54" s="328" t="s">
        <v>125</v>
      </c>
      <c r="B54" s="329"/>
      <c r="C54" s="329"/>
      <c r="D54" s="329"/>
      <c r="E54" s="329"/>
      <c r="F54" s="329"/>
      <c r="G54" s="329"/>
      <c r="H54" s="329"/>
      <c r="I54" s="329"/>
      <c r="J54" s="329"/>
      <c r="K54" s="329"/>
      <c r="L54" s="329"/>
      <c r="M54" s="329"/>
      <c r="N54" s="329"/>
      <c r="O54" s="329"/>
      <c r="P54" s="329"/>
      <c r="Q54" s="329"/>
      <c r="R54" s="329"/>
      <c r="S54" s="329"/>
      <c r="T54" s="395"/>
      <c r="U54" s="116"/>
      <c r="V54" s="396" t="s">
        <v>126</v>
      </c>
      <c r="W54" s="397"/>
      <c r="X54" s="397"/>
      <c r="Y54" s="397"/>
      <c r="Z54" s="397"/>
      <c r="AA54" s="397"/>
      <c r="AB54" s="397"/>
      <c r="AC54" s="397"/>
      <c r="AD54" s="397"/>
      <c r="AE54" s="397"/>
      <c r="AF54" s="412"/>
      <c r="AG54" s="433"/>
      <c r="AH54" s="433"/>
      <c r="AI54" s="433"/>
      <c r="AJ54" s="433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330" t="s">
        <v>127</v>
      </c>
      <c r="B55" s="331"/>
      <c r="C55" s="331"/>
      <c r="D55" s="331"/>
      <c r="E55" s="331"/>
      <c r="F55" s="331"/>
      <c r="G55" s="331"/>
      <c r="H55" s="331"/>
      <c r="I55" s="331"/>
      <c r="J55" s="331"/>
      <c r="K55" s="331"/>
      <c r="L55" s="331"/>
      <c r="M55" s="331"/>
      <c r="N55" s="331"/>
      <c r="O55" s="331"/>
      <c r="P55" s="331"/>
      <c r="Q55" s="331"/>
      <c r="R55" s="331"/>
      <c r="S55" s="331"/>
      <c r="T55" s="398"/>
      <c r="U55" s="116"/>
      <c r="V55" s="399">
        <f>LEN(A55)</f>
        <v>40</v>
      </c>
      <c r="W55" s="400"/>
      <c r="X55" s="400"/>
      <c r="Y55" s="400"/>
      <c r="Z55" s="400"/>
      <c r="AA55" s="400"/>
      <c r="AB55" s="400"/>
      <c r="AC55" s="400"/>
      <c r="AD55" s="400"/>
      <c r="AE55" s="400"/>
      <c r="AF55" s="413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G7:I8"/>
    <mergeCell ref="J7:L8"/>
    <mergeCell ref="M7:O8"/>
    <mergeCell ref="G9:I10"/>
    <mergeCell ref="J9:L10"/>
    <mergeCell ref="M9:O10"/>
    <mergeCell ref="G11:I12"/>
    <mergeCell ref="J11:L12"/>
    <mergeCell ref="M11:O12"/>
    <mergeCell ref="G13:O14"/>
    <mergeCell ref="G43:H44"/>
    <mergeCell ref="G41:H42"/>
    <mergeCell ref="G39:H40"/>
    <mergeCell ref="I39:L40"/>
    <mergeCell ref="G37:H38"/>
    <mergeCell ref="I37:L38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A17:B18"/>
    <mergeCell ref="A19:B20"/>
    <mergeCell ref="G31:H32"/>
    <mergeCell ref="G29:H30"/>
    <mergeCell ref="A15:B16"/>
    <mergeCell ref="A9:B10"/>
    <mergeCell ref="A6:B8"/>
    <mergeCell ref="I29:L30"/>
    <mergeCell ref="M29:O30"/>
    <mergeCell ref="C19:O20"/>
    <mergeCell ref="G23:H24"/>
    <mergeCell ref="I23:L24"/>
    <mergeCell ref="M23:O24"/>
    <mergeCell ref="G27:H28"/>
    <mergeCell ref="I27:L28"/>
    <mergeCell ref="G25:H26"/>
    <mergeCell ref="I25:L26"/>
    <mergeCell ref="M27:O28"/>
    <mergeCell ref="M25:O26"/>
    <mergeCell ref="C17:O18"/>
    <mergeCell ref="P31:T32"/>
    <mergeCell ref="P39:T40"/>
    <mergeCell ref="P41:T42"/>
    <mergeCell ref="P25:T26"/>
    <mergeCell ref="P35:T36"/>
    <mergeCell ref="P37:T38"/>
    <mergeCell ref="P33:T34"/>
    <mergeCell ref="P27:T28"/>
    <mergeCell ref="P29:T30"/>
    <mergeCell ref="G45:H46"/>
    <mergeCell ref="I45:L46"/>
    <mergeCell ref="M45:O46"/>
    <mergeCell ref="P45:T46"/>
    <mergeCell ref="G47:H48"/>
    <mergeCell ref="I47:L48"/>
    <mergeCell ref="M47:O48"/>
    <mergeCell ref="P47:T48"/>
    <mergeCell ref="G49:H50"/>
    <mergeCell ref="I49:L50"/>
    <mergeCell ref="M49:O50"/>
    <mergeCell ref="P49:T50"/>
    <mergeCell ref="G51:H52"/>
    <mergeCell ref="I51:L52"/>
    <mergeCell ref="M51:O52"/>
    <mergeCell ref="P51:T52"/>
    <mergeCell ref="Y33:AG34"/>
    <mergeCell ref="P23:T24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数字だけを入力してください。" sqref="Y25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09027777777778" right="0.4" top="0.579166666666667" bottom="0.579166666666667" header="0.3" footer="0.3"/>
  <pageSetup paperSize="9" scale="64" orientation="portrait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0"/>
  <sheetViews>
    <sheetView showGridLines="0" view="pageBreakPreview" zoomScaleNormal="100" zoomScaleSheetLayoutView="100" workbookViewId="0">
      <selection activeCell="W49" sqref="W49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6.25" spans="1:15">
      <c r="A1" s="232" t="s">
        <v>128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ht="13.5" spans="1:15">
      <c r="A2" s="38" t="s">
        <v>129</v>
      </c>
      <c r="B2" s="38"/>
      <c r="C2" s="39" t="str">
        <f>IF(入力!C3="","",入力!C3)</f>
        <v>鋸南ウェーブ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3.5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130</v>
      </c>
      <c r="B4" s="38"/>
      <c r="C4" s="40">
        <f>IF(入力!C4="","",IF(入力!C5="",入力!C4,入力!C4&amp;"　　"&amp;入力!C5))</f>
        <v>431352547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131</v>
      </c>
      <c r="K5" s="57"/>
      <c r="L5" s="57"/>
      <c r="M5" s="57"/>
      <c r="N5" s="57"/>
      <c r="O5" s="58"/>
    </row>
    <row r="6" ht="12" customHeight="1" spans="1:15">
      <c r="A6" s="38" t="s">
        <v>23</v>
      </c>
      <c r="B6" s="38"/>
      <c r="C6" s="44" t="str">
        <f>IF(入力!C8="","",入力!C8&amp;"　"&amp;入力!E8)</f>
        <v>柴本　健二</v>
      </c>
      <c r="D6" s="45"/>
      <c r="E6" s="45"/>
      <c r="F6" s="45"/>
      <c r="G6" s="46" t="s">
        <v>26</v>
      </c>
      <c r="H6" s="46"/>
      <c r="I6" s="46"/>
      <c r="J6" s="46" t="s">
        <v>27</v>
      </c>
      <c r="K6" s="46"/>
      <c r="L6" s="46"/>
      <c r="M6" s="46" t="s">
        <v>28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506021115</v>
      </c>
      <c r="H7" s="49"/>
      <c r="I7" s="49"/>
      <c r="J7" s="49">
        <f>IF(入力!J7="","",入力!J7)</f>
        <v>12411</v>
      </c>
      <c r="K7" s="49"/>
      <c r="L7" s="49"/>
      <c r="M7" s="49">
        <f>IF(入力!M7="","",入力!M7)</f>
        <v>386091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46</v>
      </c>
      <c r="B9" s="38"/>
      <c r="C9" s="44" t="str">
        <f>IF(入力!C10="","",入力!C10&amp;"　"&amp;入力!E10)</f>
        <v>高名　晴久</v>
      </c>
      <c r="D9" s="45"/>
      <c r="E9" s="45"/>
      <c r="F9" s="45"/>
      <c r="G9" s="49">
        <f>IF(入力!G9="","",入力!G9)</f>
        <v>507314236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52</v>
      </c>
      <c r="B11" s="38"/>
      <c r="C11" s="44" t="str">
        <f>IF(入力!C12="","",入力!C12&amp;"　"&amp;入力!E12)</f>
        <v>高名　じゅん</v>
      </c>
      <c r="D11" s="45"/>
      <c r="E11" s="45"/>
      <c r="F11" s="45"/>
      <c r="G11" s="49">
        <f>IF(入力!G11="","",入力!G11)</f>
        <v>513277588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55</v>
      </c>
      <c r="B13" s="38"/>
      <c r="C13" s="44" t="str">
        <f>IF(入力!C14="","",入力!C14&amp;"　"&amp;入力!E14)</f>
        <v/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132</v>
      </c>
      <c r="B15" s="38"/>
      <c r="C15" s="44" t="str">
        <f>IF(入力!C16="","",入力!C16&amp;"　"&amp;入力!E16)</f>
        <v>高名　じゅん</v>
      </c>
      <c r="D15" s="45"/>
      <c r="E15" s="45"/>
      <c r="F15" s="53" t="s">
        <v>133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3.5" spans="1:15">
      <c r="A17" s="38" t="s">
        <v>60</v>
      </c>
      <c r="B17" s="38"/>
      <c r="C17" s="39" t="str">
        <f>IF(入力!C17="","",入力!C17&amp;"　"&amp;入力!E17)</f>
        <v>千葉県安房郡鋸南町竜島911-12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3.5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61</v>
      </c>
      <c r="B19" s="38"/>
      <c r="C19" s="39" t="str">
        <f>IF(入力!C19="","",入力!C19&amp;"　"&amp;入力!E19)</f>
        <v>080-3407-7793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62</v>
      </c>
      <c r="B21" s="38"/>
      <c r="C21" s="39" t="str">
        <f>IF(入力!C21="","",入力!C21&amp;"－"&amp;入力!E21&amp;"－"&amp;入力!G21)</f>
        <v/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64</v>
      </c>
      <c r="C23" s="38" t="s">
        <v>134</v>
      </c>
      <c r="D23" s="38"/>
      <c r="E23" s="38"/>
      <c r="F23" s="38"/>
      <c r="G23" s="38" t="s">
        <v>67</v>
      </c>
      <c r="H23" s="38"/>
      <c r="I23" s="38" t="s">
        <v>68</v>
      </c>
      <c r="J23" s="38"/>
      <c r="K23" s="38"/>
      <c r="L23" s="38"/>
      <c r="M23" s="38" t="s">
        <v>69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ht="18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伊関　愛輝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鋸南小学校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511492049</v>
      </c>
      <c r="N25" s="38" t="str">
        <f>IF(入力!N25="","",入力!N25)</f>
        <v/>
      </c>
      <c r="O25" s="38" t="str">
        <f>IF(入力!O25="","",入力!O25)</f>
        <v/>
      </c>
    </row>
    <row r="26" ht="18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ht="18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大古　彩希帆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鋸南小学校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511492078</v>
      </c>
      <c r="N27" s="38" t="str">
        <f>IF(入力!N27="","",入力!N27)</f>
        <v/>
      </c>
      <c r="O27" s="38" t="str">
        <f>IF(入力!O27="","",入力!O27)</f>
        <v/>
      </c>
    </row>
    <row r="28" ht="1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ht="18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大胡　夏海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鋸南小学校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512530063</v>
      </c>
      <c r="N29" s="38" t="str">
        <f>IF(入力!N29="","",入力!N29)</f>
        <v/>
      </c>
      <c r="O29" s="38" t="str">
        <f>IF(入力!O29="","",入力!O29)</f>
        <v/>
      </c>
    </row>
    <row r="30" ht="18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ht="18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池田　帆香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鋸南小学校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512530086</v>
      </c>
      <c r="N31" s="38" t="str">
        <f>IF(入力!N31="","",入力!N31)</f>
        <v/>
      </c>
      <c r="O31" s="38" t="str">
        <f>IF(入力!O31="","",入力!O31)</f>
        <v/>
      </c>
    </row>
    <row r="32" ht="18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ht="18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矢野　史穏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鋸南小学校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513276537</v>
      </c>
      <c r="N33" s="38" t="str">
        <f>IF(入力!N33="","",入力!N33)</f>
        <v/>
      </c>
      <c r="O33" s="38" t="str">
        <f>IF(入力!O33="","",入力!O33)</f>
        <v/>
      </c>
    </row>
    <row r="34" ht="18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ht="18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川名　結月</v>
      </c>
      <c r="D35" s="45"/>
      <c r="E35" s="45"/>
      <c r="F35" s="45"/>
      <c r="G35" s="38">
        <f>IF(入力!G35="","",入力!G35)</f>
        <v>5</v>
      </c>
      <c r="H35" s="38" t="str">
        <f>IF(入力!H35="","",入力!H35)</f>
        <v/>
      </c>
      <c r="I35" s="38" t="str">
        <f>IF(入力!I35="","",入力!I35)</f>
        <v>鋸南小学校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514796801</v>
      </c>
      <c r="N35" s="38" t="str">
        <f>IF(入力!N35="","",入力!N35)</f>
        <v/>
      </c>
      <c r="O35" s="38" t="str">
        <f>IF(入力!O35="","",入力!O35)</f>
        <v/>
      </c>
    </row>
    <row r="36" ht="18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ht="18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鈴木　りな</v>
      </c>
      <c r="D37" s="45"/>
      <c r="E37" s="45"/>
      <c r="F37" s="45"/>
      <c r="G37" s="38">
        <f>IF(入力!G37="","",入力!G37)</f>
        <v>5</v>
      </c>
      <c r="H37" s="38" t="str">
        <f>IF(入力!H37="","",入力!H37)</f>
        <v/>
      </c>
      <c r="I37" s="38" t="str">
        <f>IF(入力!I37="","",入力!I37)</f>
        <v>鋸南小学校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514796815</v>
      </c>
      <c r="N37" s="38" t="str">
        <f>IF(入力!N37="","",入力!N37)</f>
        <v/>
      </c>
      <c r="O37" s="38" t="str">
        <f>IF(入力!O37="","",入力!O37)</f>
        <v/>
      </c>
    </row>
    <row r="38" ht="1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ht="18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庄司　美咲</v>
      </c>
      <c r="D39" s="45"/>
      <c r="E39" s="45"/>
      <c r="F39" s="45"/>
      <c r="G39" s="38">
        <f>IF(入力!G39="","",入力!G39)</f>
        <v>4</v>
      </c>
      <c r="H39" s="38" t="str">
        <f>IF(入力!H39="","",入力!H39)</f>
        <v/>
      </c>
      <c r="I39" s="38" t="str">
        <f>IF(入力!I39="","",入力!I39)</f>
        <v>鋸南小学校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515530262</v>
      </c>
      <c r="N39" s="38" t="str">
        <f>IF(入力!N39="","",入力!N39)</f>
        <v/>
      </c>
      <c r="O39" s="38" t="str">
        <f>IF(入力!O39="","",入力!O39)</f>
        <v/>
      </c>
    </row>
    <row r="40" ht="18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ht="18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大古　菜帆花</v>
      </c>
      <c r="D41" s="45"/>
      <c r="E41" s="45"/>
      <c r="F41" s="45"/>
      <c r="G41" s="38">
        <f>IF(入力!G41="","",入力!G41)</f>
        <v>4</v>
      </c>
      <c r="H41" s="38" t="str">
        <f>IF(入力!H41="","",入力!H41)</f>
        <v/>
      </c>
      <c r="I41" s="38" t="str">
        <f>IF(入力!I41="","",入力!I41)</f>
        <v>鋸南小学校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515527266</v>
      </c>
      <c r="N41" s="38" t="str">
        <f>IF(入力!N41="","",入力!N41)</f>
        <v/>
      </c>
      <c r="O41" s="38" t="str">
        <f>IF(入力!O41="","",入力!O41)</f>
        <v/>
      </c>
    </row>
    <row r="42" ht="18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ht="18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富永　怜央奈</v>
      </c>
      <c r="D43" s="45"/>
      <c r="E43" s="45"/>
      <c r="F43" s="45"/>
      <c r="G43" s="38">
        <f>IF(入力!G43="","",入力!G43)</f>
        <v>3</v>
      </c>
      <c r="H43" s="38" t="str">
        <f>IF(入力!H43="","",入力!H43)</f>
        <v/>
      </c>
      <c r="I43" s="38" t="str">
        <f>IF(入力!I43="","",入力!I43)</f>
        <v>鋸南小学校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516088301</v>
      </c>
      <c r="N43" s="38" t="str">
        <f>IF(入力!N43="","",入力!N43)</f>
        <v/>
      </c>
      <c r="O43" s="38" t="str">
        <f>IF(入力!O43="","",入力!O43)</f>
        <v/>
      </c>
    </row>
    <row r="44" ht="18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ht="18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三堀　紗希</v>
      </c>
      <c r="D45" s="45"/>
      <c r="E45" s="45"/>
      <c r="F45" s="45"/>
      <c r="G45" s="38">
        <f>IF(入力!G45="","",入力!G45)</f>
        <v>3</v>
      </c>
      <c r="H45" s="38" t="str">
        <f>IF(入力!H45="","",入力!H45)</f>
        <v/>
      </c>
      <c r="I45" s="38" t="str">
        <f>IF(入力!I45="","",入力!I45)</f>
        <v>鋸南小学校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516088007</v>
      </c>
      <c r="N45" s="38" t="str">
        <f>IF(入力!N45="","",入力!N45)</f>
        <v/>
      </c>
      <c r="O45" s="38" t="str">
        <f>IF(入力!O45="","",入力!O45)</f>
        <v/>
      </c>
    </row>
    <row r="46" ht="18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ht="18" customHeight="1" spans="1:15">
      <c r="A47" s="38">
        <v>12</v>
      </c>
      <c r="B47" s="38">
        <f>IF(入力!B47="","",入力!B47)</f>
        <v>12</v>
      </c>
      <c r="C47" s="44" t="str">
        <f>IF(入力!C48="","",入力!C48&amp;"　"&amp;入力!E48)</f>
        <v>鈴木　光</v>
      </c>
      <c r="D47" s="45"/>
      <c r="E47" s="45"/>
      <c r="F47" s="45"/>
      <c r="G47" s="38">
        <f>IF(入力!G47="","",入力!G47)</f>
        <v>2</v>
      </c>
      <c r="H47" s="38" t="str">
        <f>IF(入力!H47="","",入力!H47)</f>
        <v/>
      </c>
      <c r="I47" s="38" t="str">
        <f>IF(入力!I47="","",入力!I47)</f>
        <v>鋸南小学校</v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>
        <f>IF(入力!M47="","",入力!M47)</f>
        <v>514930659</v>
      </c>
      <c r="N47" s="38" t="str">
        <f>IF(入力!N47="","",入力!N47)</f>
        <v/>
      </c>
      <c r="O47" s="38" t="str">
        <f>IF(入力!O47="","",入力!O47)</f>
        <v/>
      </c>
    </row>
    <row r="48" ht="1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ht="18" customHeight="1" spans="1:1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ht="18" customHeight="1" spans="1:1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F15:F16"/>
    <mergeCell ref="J2:O3"/>
    <mergeCell ref="C23:F24"/>
    <mergeCell ref="C17:O18"/>
    <mergeCell ref="C19:O20"/>
    <mergeCell ref="C21:O22"/>
    <mergeCell ref="C4:I5"/>
    <mergeCell ref="G7:I8"/>
    <mergeCell ref="J7:L8"/>
    <mergeCell ref="M7:O8"/>
    <mergeCell ref="A6:B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G9:I10"/>
    <mergeCell ref="J9:L10"/>
    <mergeCell ref="M9:O10"/>
    <mergeCell ref="A17:B18"/>
    <mergeCell ref="A19:B20"/>
    <mergeCell ref="A13:B14"/>
    <mergeCell ref="A15:B16"/>
    <mergeCell ref="C15:E16"/>
    <mergeCell ref="G23:H24"/>
    <mergeCell ref="C13:F14"/>
    <mergeCell ref="G15:O16"/>
    <mergeCell ref="A21:B22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C29:F30"/>
    <mergeCell ref="G29:H30"/>
    <mergeCell ref="I23:L24"/>
    <mergeCell ref="M23:O24"/>
    <mergeCell ref="C25:F26"/>
    <mergeCell ref="G25:H26"/>
    <mergeCell ref="I33:L34"/>
    <mergeCell ref="M33:O34"/>
    <mergeCell ref="C33:F34"/>
    <mergeCell ref="G33:H34"/>
    <mergeCell ref="C35:F36"/>
    <mergeCell ref="G35:H36"/>
    <mergeCell ref="C31:F32"/>
    <mergeCell ref="G31:H32"/>
    <mergeCell ref="I35:L36"/>
    <mergeCell ref="M35:O36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I43:L44"/>
    <mergeCell ref="M43:O44"/>
    <mergeCell ref="C41:F42"/>
    <mergeCell ref="G41:H42"/>
    <mergeCell ref="I41:L42"/>
    <mergeCell ref="M41:O42"/>
    <mergeCell ref="A49:O50"/>
    <mergeCell ref="C6:F8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</mergeCells>
  <pageMargins left="0.393055555555556" right="0.393055555555556" top="0.590277777777778" bottom="0.196527777777778" header="0.313888888888889" footer="0.313888888888889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45:58">
      <c r="AS1" s="69" t="s">
        <v>135</v>
      </c>
      <c r="AT1" s="69"/>
      <c r="AU1" s="69"/>
      <c r="AV1" s="200"/>
      <c r="AW1" s="200"/>
      <c r="AX1" s="69" t="s">
        <v>136</v>
      </c>
      <c r="AY1" s="209"/>
      <c r="AZ1" s="200"/>
      <c r="BA1" s="200"/>
      <c r="BB1" s="69" t="s">
        <v>137</v>
      </c>
      <c r="BC1" s="209"/>
      <c r="BD1" s="200"/>
      <c r="BE1" s="200"/>
      <c r="BF1" s="69" t="s">
        <v>138</v>
      </c>
    </row>
    <row r="3" ht="9.75" customHeight="1"/>
    <row r="4" ht="9.75" customHeight="1"/>
    <row r="5" ht="28.5" spans="1:60">
      <c r="A5" s="59"/>
      <c r="B5" s="59"/>
      <c r="C5" s="60" t="s">
        <v>139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59"/>
      <c r="BH5" s="59"/>
    </row>
    <row r="6" ht="7.5" customHeight="1" spans="1:60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</row>
    <row r="7" ht="10.5" customHeight="1" spans="1:60">
      <c r="A7" s="61"/>
      <c r="B7" s="61"/>
      <c r="C7" s="62" t="s">
        <v>140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</row>
    <row r="8" ht="12" customHeight="1" spans="1:60">
      <c r="A8" s="61"/>
      <c r="B8" s="61"/>
      <c r="C8" s="63" t="s">
        <v>141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34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</row>
    <row r="9" ht="8.25" customHeight="1" spans="1:60">
      <c r="A9" s="61"/>
      <c r="B9" s="61"/>
      <c r="C9" s="65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135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</row>
    <row r="10" ht="14.25" spans="3:32"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136"/>
      <c r="S10" s="69" t="s">
        <v>142</v>
      </c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171" t="s">
        <v>143</v>
      </c>
    </row>
    <row r="11" ht="5.25" customHeight="1"/>
    <row r="12" ht="5.25" customHeight="1" spans="7:11">
      <c r="G12" s="69"/>
      <c r="H12" s="70">
        <v>36</v>
      </c>
      <c r="I12" s="117"/>
      <c r="J12" s="118"/>
      <c r="K12" s="69"/>
    </row>
    <row r="13" customHeight="1" spans="6:17">
      <c r="F13" s="69" t="s">
        <v>144</v>
      </c>
      <c r="G13" s="69"/>
      <c r="H13" s="71"/>
      <c r="I13" s="119"/>
      <c r="J13" s="120"/>
      <c r="K13" s="69" t="s">
        <v>145</v>
      </c>
      <c r="L13" s="121"/>
      <c r="M13" s="121"/>
      <c r="N13" s="121"/>
      <c r="Q13" s="137"/>
    </row>
    <row r="14" ht="5.25" customHeight="1" spans="6:17">
      <c r="F14" s="72"/>
      <c r="G14" s="69"/>
      <c r="H14" s="73"/>
      <c r="I14" s="122"/>
      <c r="J14" s="123"/>
      <c r="K14" s="69"/>
      <c r="L14" s="121"/>
      <c r="M14" s="121"/>
      <c r="N14" s="121"/>
      <c r="Q14" s="137"/>
    </row>
    <row r="15" ht="5.25" customHeight="1"/>
    <row r="16" ht="12" customHeight="1" spans="3:58">
      <c r="C16" s="74" t="s">
        <v>146</v>
      </c>
      <c r="D16" s="75"/>
      <c r="E16" s="75"/>
      <c r="F16" s="75"/>
      <c r="G16" s="76"/>
      <c r="H16" s="77" t="s">
        <v>147</v>
      </c>
      <c r="I16" s="124"/>
      <c r="J16" s="124"/>
      <c r="K16" s="75" t="str">
        <f>IF(入力!C2="","",入力!C2)</f>
        <v/>
      </c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6"/>
      <c r="Y16" s="172" t="s">
        <v>148</v>
      </c>
      <c r="Z16" s="173"/>
      <c r="AA16" s="173"/>
      <c r="AB16" s="173"/>
      <c r="AC16" s="173"/>
      <c r="AD16" s="173"/>
      <c r="AE16" s="173"/>
      <c r="AF16" s="173"/>
      <c r="AG16" s="173"/>
      <c r="AH16" s="173"/>
      <c r="AI16" s="183"/>
      <c r="AJ16" s="184" t="s">
        <v>149</v>
      </c>
      <c r="AK16" s="185"/>
      <c r="AL16" s="185"/>
      <c r="AM16" s="186"/>
      <c r="AN16" s="187" t="str">
        <f>IF(入力!P3="","",入力!P3)</f>
        <v>安房郡</v>
      </c>
      <c r="AO16" s="201"/>
      <c r="AP16" s="201"/>
      <c r="AQ16" s="201"/>
      <c r="AR16" s="201"/>
      <c r="AS16" s="201"/>
      <c r="AT16" s="185" t="s">
        <v>150</v>
      </c>
      <c r="AU16" s="186"/>
      <c r="AV16" s="202" t="s">
        <v>17</v>
      </c>
      <c r="AW16" s="75"/>
      <c r="AX16" s="75"/>
      <c r="AY16" s="76"/>
      <c r="AZ16" s="210" t="str">
        <f>IF(入力!P5="","",入力!P5)</f>
        <v>内房</v>
      </c>
      <c r="BA16" s="211"/>
      <c r="BB16" s="211"/>
      <c r="BC16" s="211"/>
      <c r="BD16" s="211"/>
      <c r="BE16" s="211"/>
      <c r="BF16" s="220" t="s">
        <v>151</v>
      </c>
    </row>
    <row r="17" ht="4.5" customHeight="1" spans="3:58">
      <c r="C17" s="78"/>
      <c r="D17" s="79"/>
      <c r="E17" s="79"/>
      <c r="F17" s="79"/>
      <c r="G17" s="80"/>
      <c r="H17" s="81" t="str">
        <f>IF(入力!C3="","",入力!C3)</f>
        <v>鋸南ウェーブ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38" t="str">
        <f>IF(入力!J3="","","("&amp;入力!J3&amp;")")</f>
        <v>(女子)</v>
      </c>
      <c r="V17" s="138"/>
      <c r="W17" s="138"/>
      <c r="X17" s="139"/>
      <c r="Y17" s="174">
        <f>IF(入力!C4="","",入力!C4)</f>
        <v>431352547</v>
      </c>
      <c r="Z17" s="175"/>
      <c r="AA17" s="175"/>
      <c r="AB17" s="175"/>
      <c r="AC17" s="175"/>
      <c r="AD17" s="175"/>
      <c r="AE17" s="175"/>
      <c r="AF17" s="175"/>
      <c r="AG17" s="175"/>
      <c r="AH17" s="175"/>
      <c r="AI17" s="188"/>
      <c r="AJ17" s="189"/>
      <c r="AK17" s="190"/>
      <c r="AL17" s="190"/>
      <c r="AM17" s="191"/>
      <c r="AN17" s="192"/>
      <c r="AO17" s="203"/>
      <c r="AP17" s="203"/>
      <c r="AQ17" s="203"/>
      <c r="AR17" s="203"/>
      <c r="AS17" s="203"/>
      <c r="AT17" s="190"/>
      <c r="AU17" s="191"/>
      <c r="AV17" s="204"/>
      <c r="AW17" s="79"/>
      <c r="AX17" s="79"/>
      <c r="AY17" s="80"/>
      <c r="AZ17" s="212"/>
      <c r="BA17" s="213"/>
      <c r="BB17" s="213"/>
      <c r="BC17" s="213"/>
      <c r="BD17" s="213"/>
      <c r="BE17" s="213"/>
      <c r="BF17" s="221"/>
    </row>
    <row r="18" ht="16.5" customHeight="1" spans="3:58">
      <c r="C18" s="82"/>
      <c r="D18" s="83"/>
      <c r="E18" s="83"/>
      <c r="F18" s="83"/>
      <c r="G18" s="84"/>
      <c r="H18" s="85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40"/>
      <c r="V18" s="140"/>
      <c r="W18" s="140"/>
      <c r="X18" s="141"/>
      <c r="Y18" s="176"/>
      <c r="Z18" s="177"/>
      <c r="AA18" s="177"/>
      <c r="AB18" s="177"/>
      <c r="AC18" s="177"/>
      <c r="AD18" s="177"/>
      <c r="AE18" s="177"/>
      <c r="AF18" s="177"/>
      <c r="AG18" s="177"/>
      <c r="AH18" s="177"/>
      <c r="AI18" s="193"/>
      <c r="AJ18" s="194"/>
      <c r="AK18" s="150"/>
      <c r="AL18" s="150"/>
      <c r="AM18" s="195"/>
      <c r="AN18" s="196"/>
      <c r="AO18" s="205"/>
      <c r="AP18" s="205"/>
      <c r="AQ18" s="205"/>
      <c r="AR18" s="205"/>
      <c r="AS18" s="205"/>
      <c r="AT18" s="150"/>
      <c r="AU18" s="195"/>
      <c r="AV18" s="206"/>
      <c r="AW18" s="83"/>
      <c r="AX18" s="83"/>
      <c r="AY18" s="84"/>
      <c r="AZ18" s="214" t="str">
        <f>IF(入力!AE5="","",入力!AE5)</f>
        <v/>
      </c>
      <c r="BA18" s="215"/>
      <c r="BB18" s="215"/>
      <c r="BC18" s="215"/>
      <c r="BD18" s="215"/>
      <c r="BE18" s="215"/>
      <c r="BF18" s="222" t="s">
        <v>152</v>
      </c>
    </row>
    <row r="19" ht="15" customHeight="1" spans="3:58"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 t="s">
        <v>153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 t="s">
        <v>154</v>
      </c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 t="s">
        <v>155</v>
      </c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223"/>
    </row>
    <row r="20" ht="15" customHeight="1" spans="3:58">
      <c r="C20" s="88" t="s">
        <v>156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127">
        <f>IF(入力!J7="","",入力!J7)</f>
        <v>12411</v>
      </c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 t="str">
        <f>IF(入力!J9="","",入力!J9)</f>
        <v/>
      </c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 t="str">
        <f>IF(入力!J11="","",入力!J11)</f>
        <v/>
      </c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224"/>
    </row>
    <row r="21" ht="15" customHeight="1" spans="3:58">
      <c r="C21" s="88" t="s">
        <v>157</v>
      </c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127">
        <f>IF(入力!M7="","",入力!M7)</f>
        <v>386091</v>
      </c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 t="str">
        <f>IF(入力!M9="","",入力!M9)</f>
        <v/>
      </c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 t="str">
        <f>IF(入力!M11="","",入力!M11)</f>
        <v/>
      </c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224"/>
    </row>
    <row r="22" ht="12" customHeight="1" spans="3:58">
      <c r="C22" s="90" t="s">
        <v>147</v>
      </c>
      <c r="D22" s="91"/>
      <c r="E22" s="91"/>
      <c r="F22" s="91"/>
      <c r="G22" s="92"/>
      <c r="H22" s="93" t="str">
        <f>IF(入力!C7="","",入力!C7&amp;"　"&amp;入力!E7)</f>
        <v>シバモト　ケンジ</v>
      </c>
      <c r="I22" s="128"/>
      <c r="J22" s="128"/>
      <c r="K22" s="128"/>
      <c r="L22" s="128"/>
      <c r="M22" s="128"/>
      <c r="N22" s="128"/>
      <c r="O22" s="128"/>
      <c r="P22" s="128"/>
      <c r="Q22" s="142"/>
      <c r="R22" s="143" t="s">
        <v>158</v>
      </c>
      <c r="S22" s="128"/>
      <c r="T22" s="144" t="str">
        <f>IF(入力!AT7="","",入力!AT7)</f>
        <v/>
      </c>
      <c r="U22" s="145"/>
      <c r="V22" s="146"/>
      <c r="W22" s="143" t="s">
        <v>159</v>
      </c>
      <c r="X22" s="143"/>
      <c r="Y22" s="143"/>
      <c r="Z22" s="178" t="s">
        <v>34</v>
      </c>
      <c r="AA22" s="179"/>
      <c r="AB22" s="128" t="str">
        <f>IF(入力!R7="","",入力!R7)</f>
        <v>299</v>
      </c>
      <c r="AC22" s="128"/>
      <c r="AD22" s="128"/>
      <c r="AE22" s="128"/>
      <c r="AF22" s="180" t="s">
        <v>36</v>
      </c>
      <c r="AG22" s="128" t="str">
        <f>IF(入力!W7="","",入力!W7)</f>
        <v>2118</v>
      </c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42"/>
      <c r="AU22" s="143" t="s">
        <v>160</v>
      </c>
      <c r="AV22" s="128"/>
      <c r="AW22" s="128"/>
      <c r="AX22" s="216" t="s">
        <v>38</v>
      </c>
      <c r="AY22" s="128" t="str">
        <f>IF(入力!AL7="","",入力!AL7)</f>
        <v>0470</v>
      </c>
      <c r="AZ22" s="128"/>
      <c r="BA22" s="128"/>
      <c r="BB22" s="128"/>
      <c r="BC22" s="128"/>
      <c r="BD22" s="128"/>
      <c r="BE22" s="128"/>
      <c r="BF22" s="225" t="s">
        <v>40</v>
      </c>
    </row>
    <row r="23" ht="19.5" customHeight="1" spans="3:58">
      <c r="C23" s="82" t="s">
        <v>161</v>
      </c>
      <c r="D23" s="83"/>
      <c r="E23" s="83"/>
      <c r="F23" s="83"/>
      <c r="G23" s="84"/>
      <c r="H23" s="73" t="str">
        <f>IF(入力!C8="","",入力!C8&amp;"　"&amp;入力!E8)</f>
        <v>柴本　健二</v>
      </c>
      <c r="I23" s="122"/>
      <c r="J23" s="122"/>
      <c r="K23" s="122"/>
      <c r="L23" s="122"/>
      <c r="M23" s="122"/>
      <c r="N23" s="122"/>
      <c r="O23" s="122"/>
      <c r="P23" s="122"/>
      <c r="Q23" s="123"/>
      <c r="R23" s="83"/>
      <c r="S23" s="83"/>
      <c r="T23" s="147"/>
      <c r="U23" s="148"/>
      <c r="V23" s="149"/>
      <c r="W23" s="150"/>
      <c r="X23" s="150"/>
      <c r="Y23" s="150"/>
      <c r="Z23" s="85" t="str">
        <f>IF(入力!P8="","",入力!P8)</f>
        <v>千葉県安房郡鋸南町竜島33-2</v>
      </c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207"/>
      <c r="AU23" s="83"/>
      <c r="AV23" s="83"/>
      <c r="AW23" s="83"/>
      <c r="AX23" s="206" t="str">
        <f>IF(入力!AK8="","",入力!AK8)</f>
        <v>55</v>
      </c>
      <c r="AY23" s="83"/>
      <c r="AZ23" s="83"/>
      <c r="BA23" s="83"/>
      <c r="BB23" s="217" t="s">
        <v>36</v>
      </c>
      <c r="BC23" s="83" t="str">
        <f>IF(入力!AP8="","",入力!AP8)</f>
        <v>2368</v>
      </c>
      <c r="BD23" s="83"/>
      <c r="BE23" s="83"/>
      <c r="BF23" s="226"/>
    </row>
    <row r="24" ht="12" customHeight="1" spans="3:58">
      <c r="C24" s="90" t="s">
        <v>147</v>
      </c>
      <c r="D24" s="91"/>
      <c r="E24" s="91"/>
      <c r="F24" s="91"/>
      <c r="G24" s="92"/>
      <c r="H24" s="93" t="str">
        <f>IF(入力!C9="","",入力!C9&amp;"　"&amp;入力!E9)</f>
        <v>タカナ　ハルヒサ</v>
      </c>
      <c r="I24" s="128"/>
      <c r="J24" s="128"/>
      <c r="K24" s="128"/>
      <c r="L24" s="128"/>
      <c r="M24" s="128"/>
      <c r="N24" s="128"/>
      <c r="O24" s="128"/>
      <c r="P24" s="128"/>
      <c r="Q24" s="142"/>
      <c r="R24" s="143" t="s">
        <v>158</v>
      </c>
      <c r="S24" s="128"/>
      <c r="T24" s="144" t="str">
        <f>IF(入力!AT9="","",入力!AT9)</f>
        <v/>
      </c>
      <c r="U24" s="145"/>
      <c r="V24" s="146"/>
      <c r="W24" s="143" t="s">
        <v>159</v>
      </c>
      <c r="X24" s="143"/>
      <c r="Y24" s="143"/>
      <c r="Z24" s="178" t="s">
        <v>34</v>
      </c>
      <c r="AA24" s="179"/>
      <c r="AB24" s="128" t="str">
        <f>IF(入力!R9="","",入力!R9)</f>
        <v>299</v>
      </c>
      <c r="AC24" s="128"/>
      <c r="AD24" s="128"/>
      <c r="AE24" s="128"/>
      <c r="AF24" s="180" t="s">
        <v>36</v>
      </c>
      <c r="AG24" s="128" t="str">
        <f>IF(入力!W9="","",入力!W9)</f>
        <v>2118</v>
      </c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42"/>
      <c r="AU24" s="143" t="s">
        <v>160</v>
      </c>
      <c r="AV24" s="128"/>
      <c r="AW24" s="128"/>
      <c r="AX24" s="216" t="s">
        <v>38</v>
      </c>
      <c r="AY24" s="128" t="str">
        <f>IF(入力!AL9="","",入力!AL9)</f>
        <v/>
      </c>
      <c r="AZ24" s="128"/>
      <c r="BA24" s="128"/>
      <c r="BB24" s="128"/>
      <c r="BC24" s="128"/>
      <c r="BD24" s="128"/>
      <c r="BE24" s="128"/>
      <c r="BF24" s="225" t="s">
        <v>40</v>
      </c>
    </row>
    <row r="25" ht="19.5" customHeight="1" spans="3:58">
      <c r="C25" s="82" t="s">
        <v>154</v>
      </c>
      <c r="D25" s="83"/>
      <c r="E25" s="83"/>
      <c r="F25" s="83"/>
      <c r="G25" s="84"/>
      <c r="H25" s="73" t="str">
        <f>IF(入力!C10="","",入力!C10&amp;"　"&amp;入力!E10)</f>
        <v>高名　晴久</v>
      </c>
      <c r="I25" s="122"/>
      <c r="J25" s="122"/>
      <c r="K25" s="122"/>
      <c r="L25" s="122"/>
      <c r="M25" s="122"/>
      <c r="N25" s="122"/>
      <c r="O25" s="122"/>
      <c r="P25" s="122"/>
      <c r="Q25" s="123"/>
      <c r="R25" s="83"/>
      <c r="S25" s="83"/>
      <c r="T25" s="147"/>
      <c r="U25" s="148"/>
      <c r="V25" s="149"/>
      <c r="W25" s="150"/>
      <c r="X25" s="150"/>
      <c r="Y25" s="150"/>
      <c r="Z25" s="85" t="str">
        <f>IF(入力!P10="","",入力!P10)</f>
        <v>千葉県安房郡鋸南町竜島911-12</v>
      </c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207"/>
      <c r="AU25" s="83"/>
      <c r="AV25" s="83"/>
      <c r="AW25" s="83"/>
      <c r="AX25" s="206" t="str">
        <f>IF(入力!AK10="","",入力!AK10)</f>
        <v/>
      </c>
      <c r="AY25" s="83"/>
      <c r="AZ25" s="83"/>
      <c r="BA25" s="83"/>
      <c r="BB25" s="217" t="s">
        <v>36</v>
      </c>
      <c r="BC25" s="83" t="str">
        <f>IF(入力!AP10="","",入力!AP10)</f>
        <v/>
      </c>
      <c r="BD25" s="83"/>
      <c r="BE25" s="83"/>
      <c r="BF25" s="226"/>
    </row>
    <row r="26" ht="12" customHeight="1" spans="3:58">
      <c r="C26" s="90" t="s">
        <v>147</v>
      </c>
      <c r="D26" s="91"/>
      <c r="E26" s="91"/>
      <c r="F26" s="91"/>
      <c r="G26" s="92"/>
      <c r="H26" s="93" t="str">
        <f>IF(入力!C11="","",入力!C11&amp;"　"&amp;入力!E11)</f>
        <v>タカナ　ジュン</v>
      </c>
      <c r="I26" s="128"/>
      <c r="J26" s="128"/>
      <c r="K26" s="128"/>
      <c r="L26" s="128"/>
      <c r="M26" s="128"/>
      <c r="N26" s="128"/>
      <c r="O26" s="128"/>
      <c r="P26" s="128"/>
      <c r="Q26" s="142"/>
      <c r="R26" s="143" t="s">
        <v>158</v>
      </c>
      <c r="S26" s="128"/>
      <c r="T26" s="144" t="str">
        <f>IF(入力!AT11="","",入力!AT11)</f>
        <v/>
      </c>
      <c r="U26" s="145"/>
      <c r="V26" s="146"/>
      <c r="W26" s="143" t="s">
        <v>159</v>
      </c>
      <c r="X26" s="143"/>
      <c r="Y26" s="143"/>
      <c r="Z26" s="178" t="s">
        <v>34</v>
      </c>
      <c r="AA26" s="179"/>
      <c r="AB26" s="128" t="str">
        <f>IF(入力!R11="","",入力!R11)</f>
        <v>299</v>
      </c>
      <c r="AC26" s="128"/>
      <c r="AD26" s="128"/>
      <c r="AE26" s="128"/>
      <c r="AF26" s="180" t="s">
        <v>36</v>
      </c>
      <c r="AG26" s="128" t="str">
        <f>IF(入力!W11="","",入力!W11)</f>
        <v>2118</v>
      </c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42"/>
      <c r="AU26" s="143" t="s">
        <v>160</v>
      </c>
      <c r="AV26" s="128"/>
      <c r="AW26" s="128"/>
      <c r="AX26" s="216" t="s">
        <v>38</v>
      </c>
      <c r="AY26" s="128" t="str">
        <f>IF(入力!AL11="","",入力!AL11)</f>
        <v/>
      </c>
      <c r="AZ26" s="128"/>
      <c r="BA26" s="128"/>
      <c r="BB26" s="128"/>
      <c r="BC26" s="128"/>
      <c r="BD26" s="128"/>
      <c r="BE26" s="128"/>
      <c r="BF26" s="225" t="s">
        <v>40</v>
      </c>
    </row>
    <row r="27" ht="19.5" customHeight="1" spans="3:58">
      <c r="C27" s="82" t="s">
        <v>155</v>
      </c>
      <c r="D27" s="83"/>
      <c r="E27" s="83"/>
      <c r="F27" s="83"/>
      <c r="G27" s="84"/>
      <c r="H27" s="73" t="str">
        <f>IF(入力!C12="","",入力!C12&amp;"　"&amp;入力!E12)</f>
        <v>高名　じゅん</v>
      </c>
      <c r="I27" s="122"/>
      <c r="J27" s="122"/>
      <c r="K27" s="122"/>
      <c r="L27" s="122"/>
      <c r="M27" s="122"/>
      <c r="N27" s="122"/>
      <c r="O27" s="122"/>
      <c r="P27" s="122"/>
      <c r="Q27" s="123"/>
      <c r="R27" s="83"/>
      <c r="S27" s="83"/>
      <c r="T27" s="147"/>
      <c r="U27" s="148"/>
      <c r="V27" s="149"/>
      <c r="W27" s="150"/>
      <c r="X27" s="150"/>
      <c r="Y27" s="150"/>
      <c r="Z27" s="85" t="str">
        <f>IF(入力!P12="","",入力!P12)</f>
        <v>千葉県安房郡鋸南町竜島911-12</v>
      </c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207"/>
      <c r="AU27" s="83"/>
      <c r="AV27" s="83"/>
      <c r="AW27" s="83"/>
      <c r="AX27" s="206" t="str">
        <f>IF(入力!AK12="","",入力!AK12)</f>
        <v/>
      </c>
      <c r="AY27" s="83"/>
      <c r="AZ27" s="83"/>
      <c r="BA27" s="83"/>
      <c r="BB27" s="217" t="s">
        <v>36</v>
      </c>
      <c r="BC27" s="83" t="str">
        <f>IF(入力!AP12="","",入力!AP12)</f>
        <v/>
      </c>
      <c r="BD27" s="83"/>
      <c r="BE27" s="83"/>
      <c r="BF27" s="226"/>
    </row>
    <row r="28" ht="12" customHeight="1" spans="3:58">
      <c r="C28" s="90" t="s">
        <v>147</v>
      </c>
      <c r="D28" s="91"/>
      <c r="E28" s="91"/>
      <c r="F28" s="91"/>
      <c r="G28" s="92"/>
      <c r="H28" s="93" t="str">
        <f>IF(入力!C15="","",入力!C15&amp;"　"&amp;入力!E15)</f>
        <v>タカナ　ジュン</v>
      </c>
      <c r="I28" s="128"/>
      <c r="J28" s="128"/>
      <c r="K28" s="128"/>
      <c r="L28" s="128"/>
      <c r="M28" s="128"/>
      <c r="N28" s="128"/>
      <c r="O28" s="128"/>
      <c r="P28" s="128"/>
      <c r="Q28" s="142"/>
      <c r="R28" s="143" t="s">
        <v>158</v>
      </c>
      <c r="S28" s="128"/>
      <c r="T28" s="144" t="str">
        <f>IF(入力!AT15="","",入力!AT15)</f>
        <v/>
      </c>
      <c r="U28" s="145"/>
      <c r="V28" s="146"/>
      <c r="W28" s="143" t="s">
        <v>159</v>
      </c>
      <c r="X28" s="143"/>
      <c r="Y28" s="143"/>
      <c r="Z28" s="178" t="s">
        <v>34</v>
      </c>
      <c r="AA28" s="179"/>
      <c r="AB28" s="128" t="str">
        <f>IF(入力!R15="","",入力!R15)</f>
        <v>299</v>
      </c>
      <c r="AC28" s="128"/>
      <c r="AD28" s="128"/>
      <c r="AE28" s="128"/>
      <c r="AF28" s="180" t="s">
        <v>36</v>
      </c>
      <c r="AG28" s="128" t="str">
        <f>IF(入力!W15="","",入力!W15)</f>
        <v>2118</v>
      </c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42"/>
      <c r="AU28" s="143" t="s">
        <v>160</v>
      </c>
      <c r="AV28" s="128"/>
      <c r="AW28" s="128"/>
      <c r="AX28" s="216" t="s">
        <v>38</v>
      </c>
      <c r="AY28" s="128" t="str">
        <f>IF(入力!AL15="","",入力!AL15)</f>
        <v>080</v>
      </c>
      <c r="AZ28" s="128"/>
      <c r="BA28" s="128"/>
      <c r="BB28" s="128"/>
      <c r="BC28" s="128"/>
      <c r="BD28" s="128"/>
      <c r="BE28" s="128"/>
      <c r="BF28" s="225" t="s">
        <v>40</v>
      </c>
    </row>
    <row r="29" ht="19.5" customHeight="1" spans="3:58">
      <c r="C29" s="94" t="s">
        <v>162</v>
      </c>
      <c r="D29" s="95"/>
      <c r="E29" s="95"/>
      <c r="F29" s="95"/>
      <c r="G29" s="96"/>
      <c r="H29" s="97" t="str">
        <f>IF(入力!C16="","",入力!C16&amp;"　"&amp;入力!E16)</f>
        <v>高名　じゅん</v>
      </c>
      <c r="I29" s="129"/>
      <c r="J29" s="129"/>
      <c r="K29" s="129"/>
      <c r="L29" s="129"/>
      <c r="M29" s="129"/>
      <c r="N29" s="129"/>
      <c r="O29" s="129"/>
      <c r="P29" s="129"/>
      <c r="Q29" s="151"/>
      <c r="R29" s="95"/>
      <c r="S29" s="95"/>
      <c r="T29" s="152"/>
      <c r="U29" s="153"/>
      <c r="V29" s="154"/>
      <c r="W29" s="155"/>
      <c r="X29" s="155"/>
      <c r="Y29" s="155"/>
      <c r="Z29" s="181" t="str">
        <f>IF(入力!P16="","",入力!P16)</f>
        <v>千葉県安房郡鋸南町竜島911-12</v>
      </c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208"/>
      <c r="AU29" s="95"/>
      <c r="AV29" s="95"/>
      <c r="AW29" s="95"/>
      <c r="AX29" s="218" t="str">
        <f>IF(入力!AK16="","",入力!AK16)</f>
        <v>3407</v>
      </c>
      <c r="AY29" s="95"/>
      <c r="AZ29" s="95"/>
      <c r="BA29" s="95"/>
      <c r="BB29" s="219" t="s">
        <v>36</v>
      </c>
      <c r="BC29" s="95" t="str">
        <f>IF(入力!AP16="","",入力!AP16)</f>
        <v>7793</v>
      </c>
      <c r="BD29" s="95"/>
      <c r="BE29" s="95"/>
      <c r="BF29" s="227"/>
    </row>
    <row r="30" ht="7.5" customHeight="1"/>
    <row r="31" ht="16.5" customHeight="1" spans="3:9">
      <c r="C31" s="98" t="s">
        <v>163</v>
      </c>
      <c r="D31" s="69"/>
      <c r="E31" s="69"/>
      <c r="F31" s="69"/>
      <c r="G31" s="69"/>
      <c r="H31" s="69"/>
      <c r="I31" s="130" t="s">
        <v>164</v>
      </c>
    </row>
    <row r="32" ht="3" customHeight="1"/>
    <row r="33" ht="15" customHeight="1" spans="3:58">
      <c r="C33" s="99" t="s">
        <v>165</v>
      </c>
      <c r="D33" s="100"/>
      <c r="E33" s="100"/>
      <c r="F33" s="100" t="s">
        <v>166</v>
      </c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 t="s">
        <v>167</v>
      </c>
      <c r="R33" s="100"/>
      <c r="S33" s="100"/>
      <c r="T33" s="100" t="s">
        <v>168</v>
      </c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 t="s">
        <v>169</v>
      </c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 t="s">
        <v>170</v>
      </c>
      <c r="BA33" s="100"/>
      <c r="BB33" s="100"/>
      <c r="BC33" s="100"/>
      <c r="BD33" s="100"/>
      <c r="BE33" s="100"/>
      <c r="BF33" s="228"/>
    </row>
    <row r="34" ht="15" customHeight="1" spans="3:58">
      <c r="C34" s="101" t="str">
        <f>IF(入力!B25="","",入力!B25)</f>
        <v>①</v>
      </c>
      <c r="D34" s="102"/>
      <c r="E34" s="103"/>
      <c r="F34" s="104" t="str">
        <f>IF(入力!C26="","",入力!C25&amp;"　"&amp;入力!E25&amp;"
"&amp;入力!C26&amp;"　"&amp;入力!E26)</f>
        <v>イセキ　アキ
伊関　愛輝</v>
      </c>
      <c r="G34" s="105"/>
      <c r="H34" s="105"/>
      <c r="I34" s="105"/>
      <c r="J34" s="105"/>
      <c r="K34" s="105"/>
      <c r="L34" s="105"/>
      <c r="M34" s="105"/>
      <c r="N34" s="105"/>
      <c r="O34" s="105"/>
      <c r="P34" s="131"/>
      <c r="Q34" s="156">
        <f>IF(入力!G25="","",入力!G25)</f>
        <v>6</v>
      </c>
      <c r="R34" s="157"/>
      <c r="S34" s="158"/>
      <c r="T34" s="159" t="str">
        <f>IF(入力!I25="","",入力!I25)</f>
        <v>鋸南小学校</v>
      </c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97"/>
      <c r="AJ34" s="156">
        <f>IF(入力!M25="","",入力!M25)</f>
        <v>511492049</v>
      </c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8"/>
      <c r="AZ34" s="156">
        <f>IF(入力!P25="","",入力!P25)</f>
        <v>148</v>
      </c>
      <c r="BA34" s="157"/>
      <c r="BB34" s="157"/>
      <c r="BC34" s="157"/>
      <c r="BD34" s="157"/>
      <c r="BE34" s="157"/>
      <c r="BF34" s="229"/>
    </row>
    <row r="35" ht="15" customHeight="1" spans="3:58">
      <c r="C35" s="106"/>
      <c r="D35" s="107"/>
      <c r="E35" s="108"/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32"/>
      <c r="Q35" s="161"/>
      <c r="R35" s="162"/>
      <c r="S35" s="163"/>
      <c r="T35" s="164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98"/>
      <c r="AJ35" s="161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3"/>
      <c r="AZ35" s="161"/>
      <c r="BA35" s="162"/>
      <c r="BB35" s="162"/>
      <c r="BC35" s="162"/>
      <c r="BD35" s="162"/>
      <c r="BE35" s="162"/>
      <c r="BF35" s="230"/>
    </row>
    <row r="36" ht="15" customHeight="1" spans="3:58">
      <c r="C36" s="101">
        <f>IF(入力!B27="","",入力!B27)</f>
        <v>2</v>
      </c>
      <c r="D36" s="102"/>
      <c r="E36" s="103"/>
      <c r="F36" s="104" t="str">
        <f>IF(入力!C28="","",入力!C27&amp;"　"&amp;入力!E27&amp;"
"&amp;入力!C28&amp;"　"&amp;入力!E28)</f>
        <v>オオコ　サキホ
大古　彩希帆</v>
      </c>
      <c r="G36" s="105"/>
      <c r="H36" s="105"/>
      <c r="I36" s="105"/>
      <c r="J36" s="105"/>
      <c r="K36" s="105"/>
      <c r="L36" s="105"/>
      <c r="M36" s="105"/>
      <c r="N36" s="105"/>
      <c r="O36" s="105"/>
      <c r="P36" s="131"/>
      <c r="Q36" s="156">
        <f>IF(入力!G27="","",入力!G27)</f>
        <v>6</v>
      </c>
      <c r="R36" s="157"/>
      <c r="S36" s="158"/>
      <c r="T36" s="159" t="str">
        <f>IF(入力!I27="","",入力!I27)</f>
        <v>鋸南小学校</v>
      </c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97"/>
      <c r="AJ36" s="156">
        <f>IF(入力!M27="","",入力!M27)</f>
        <v>511492078</v>
      </c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8"/>
      <c r="AZ36" s="156">
        <f>IF(入力!P27="","",入力!P27)</f>
        <v>155</v>
      </c>
      <c r="BA36" s="157"/>
      <c r="BB36" s="157"/>
      <c r="BC36" s="157"/>
      <c r="BD36" s="157"/>
      <c r="BE36" s="157"/>
      <c r="BF36" s="229"/>
    </row>
    <row r="37" ht="15" customHeight="1" spans="3:58">
      <c r="C37" s="106"/>
      <c r="D37" s="107"/>
      <c r="E37" s="108"/>
      <c r="F37" s="109"/>
      <c r="G37" s="110"/>
      <c r="H37" s="110"/>
      <c r="I37" s="110"/>
      <c r="J37" s="110"/>
      <c r="K37" s="110"/>
      <c r="L37" s="110"/>
      <c r="M37" s="110"/>
      <c r="N37" s="110"/>
      <c r="O37" s="110"/>
      <c r="P37" s="132"/>
      <c r="Q37" s="161"/>
      <c r="R37" s="162"/>
      <c r="S37" s="163"/>
      <c r="T37" s="164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98"/>
      <c r="AJ37" s="161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3"/>
      <c r="AZ37" s="161"/>
      <c r="BA37" s="162"/>
      <c r="BB37" s="162"/>
      <c r="BC37" s="162"/>
      <c r="BD37" s="162"/>
      <c r="BE37" s="162"/>
      <c r="BF37" s="230"/>
    </row>
    <row r="38" ht="15" customHeight="1" spans="3:58">
      <c r="C38" s="101">
        <f>IF(入力!B29="","",入力!B29)</f>
        <v>3</v>
      </c>
      <c r="D38" s="102"/>
      <c r="E38" s="103"/>
      <c r="F38" s="104" t="str">
        <f>IF(入力!C30="","",入力!C29&amp;"　"&amp;入力!E29&amp;"
"&amp;入力!C30&amp;"　"&amp;入力!E30)</f>
        <v>オオゴ　ナツミ
大胡　夏海</v>
      </c>
      <c r="G38" s="105"/>
      <c r="H38" s="105"/>
      <c r="I38" s="105"/>
      <c r="J38" s="105"/>
      <c r="K38" s="105"/>
      <c r="L38" s="105"/>
      <c r="M38" s="105"/>
      <c r="N38" s="105"/>
      <c r="O38" s="105"/>
      <c r="P38" s="131"/>
      <c r="Q38" s="156">
        <f>IF(入力!G29="","",入力!G29)</f>
        <v>6</v>
      </c>
      <c r="R38" s="157"/>
      <c r="S38" s="158"/>
      <c r="T38" s="159" t="str">
        <f>IF(入力!I29="","",入力!I29)</f>
        <v>鋸南小学校</v>
      </c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97"/>
      <c r="AJ38" s="156">
        <f>IF(入力!M29="","",入力!M29)</f>
        <v>512530063</v>
      </c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8"/>
      <c r="AZ38" s="156">
        <f>IF(入力!P29="","",入力!P29)</f>
        <v>166</v>
      </c>
      <c r="BA38" s="157"/>
      <c r="BB38" s="157"/>
      <c r="BC38" s="157"/>
      <c r="BD38" s="157"/>
      <c r="BE38" s="157"/>
      <c r="BF38" s="229"/>
    </row>
    <row r="39" ht="15" customHeight="1" spans="3:58">
      <c r="C39" s="106"/>
      <c r="D39" s="107"/>
      <c r="E39" s="108"/>
      <c r="F39" s="109"/>
      <c r="G39" s="110"/>
      <c r="H39" s="110"/>
      <c r="I39" s="110"/>
      <c r="J39" s="110"/>
      <c r="K39" s="110"/>
      <c r="L39" s="110"/>
      <c r="M39" s="110"/>
      <c r="N39" s="110"/>
      <c r="O39" s="110"/>
      <c r="P39" s="132"/>
      <c r="Q39" s="161"/>
      <c r="R39" s="162"/>
      <c r="S39" s="163"/>
      <c r="T39" s="164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98"/>
      <c r="AJ39" s="161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3"/>
      <c r="AZ39" s="161"/>
      <c r="BA39" s="162"/>
      <c r="BB39" s="162"/>
      <c r="BC39" s="162"/>
      <c r="BD39" s="162"/>
      <c r="BE39" s="162"/>
      <c r="BF39" s="230"/>
    </row>
    <row r="40" ht="15" customHeight="1" spans="3:58">
      <c r="C40" s="101">
        <f>IF(入力!B31="","",入力!B31)</f>
        <v>4</v>
      </c>
      <c r="D40" s="102"/>
      <c r="E40" s="103"/>
      <c r="F40" s="104" t="str">
        <f>IF(入力!C32="","",入力!C31&amp;"　"&amp;入力!E31&amp;"
"&amp;入力!C32&amp;"　"&amp;入力!E32)</f>
        <v>イケダ　ホノカ
池田　帆香</v>
      </c>
      <c r="G40" s="105"/>
      <c r="H40" s="105"/>
      <c r="I40" s="105"/>
      <c r="J40" s="105"/>
      <c r="K40" s="105"/>
      <c r="L40" s="105"/>
      <c r="M40" s="105"/>
      <c r="N40" s="105"/>
      <c r="O40" s="105"/>
      <c r="P40" s="131"/>
      <c r="Q40" s="156">
        <f>IF(入力!G31="","",入力!G31)</f>
        <v>5</v>
      </c>
      <c r="R40" s="157"/>
      <c r="S40" s="158"/>
      <c r="T40" s="159" t="str">
        <f>IF(入力!I31="","",入力!I31)</f>
        <v>鋸南小学校</v>
      </c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97"/>
      <c r="AJ40" s="156">
        <f>IF(入力!M31="","",入力!M31)</f>
        <v>512530086</v>
      </c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8"/>
      <c r="AZ40" s="156">
        <f>IF(入力!P31="","",入力!P31)</f>
        <v>138</v>
      </c>
      <c r="BA40" s="157"/>
      <c r="BB40" s="157"/>
      <c r="BC40" s="157"/>
      <c r="BD40" s="157"/>
      <c r="BE40" s="157"/>
      <c r="BF40" s="229"/>
    </row>
    <row r="41" ht="15" customHeight="1" spans="3:58">
      <c r="C41" s="106"/>
      <c r="D41" s="107"/>
      <c r="E41" s="108"/>
      <c r="F41" s="109"/>
      <c r="G41" s="110"/>
      <c r="H41" s="110"/>
      <c r="I41" s="110"/>
      <c r="J41" s="110"/>
      <c r="K41" s="110"/>
      <c r="L41" s="110"/>
      <c r="M41" s="110"/>
      <c r="N41" s="110"/>
      <c r="O41" s="110"/>
      <c r="P41" s="132"/>
      <c r="Q41" s="161"/>
      <c r="R41" s="162"/>
      <c r="S41" s="163"/>
      <c r="T41" s="164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98"/>
      <c r="AJ41" s="161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3"/>
      <c r="AZ41" s="161"/>
      <c r="BA41" s="162"/>
      <c r="BB41" s="162"/>
      <c r="BC41" s="162"/>
      <c r="BD41" s="162"/>
      <c r="BE41" s="162"/>
      <c r="BF41" s="230"/>
    </row>
    <row r="42" ht="15" customHeight="1" spans="3:58">
      <c r="C42" s="101">
        <f>IF(入力!B33="","",入力!B33)</f>
        <v>5</v>
      </c>
      <c r="D42" s="102"/>
      <c r="E42" s="103"/>
      <c r="F42" s="104" t="str">
        <f>IF(入力!C34="","",入力!C33&amp;"　"&amp;入力!E33&amp;"
"&amp;入力!C34&amp;"　"&amp;入力!E34)</f>
        <v>ヤノ　シオン
矢野　史穏</v>
      </c>
      <c r="G42" s="105"/>
      <c r="H42" s="105"/>
      <c r="I42" s="105"/>
      <c r="J42" s="105"/>
      <c r="K42" s="105"/>
      <c r="L42" s="105"/>
      <c r="M42" s="105"/>
      <c r="N42" s="105"/>
      <c r="O42" s="105"/>
      <c r="P42" s="131"/>
      <c r="Q42" s="156">
        <f>IF(入力!G33="","",入力!G33)</f>
        <v>5</v>
      </c>
      <c r="R42" s="157"/>
      <c r="S42" s="158"/>
      <c r="T42" s="159" t="str">
        <f>IF(入力!I33="","",入力!I33)</f>
        <v>鋸南小学校</v>
      </c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97"/>
      <c r="AJ42" s="156">
        <f>IF(入力!M33="","",入力!M33)</f>
        <v>513276537</v>
      </c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8"/>
      <c r="AZ42" s="156">
        <f>IF(入力!P33="","",入力!P33)</f>
        <v>151</v>
      </c>
      <c r="BA42" s="157"/>
      <c r="BB42" s="157"/>
      <c r="BC42" s="157"/>
      <c r="BD42" s="157"/>
      <c r="BE42" s="157"/>
      <c r="BF42" s="229"/>
    </row>
    <row r="43" ht="15" customHeight="1" spans="3:58">
      <c r="C43" s="106"/>
      <c r="D43" s="107"/>
      <c r="E43" s="108"/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32"/>
      <c r="Q43" s="161"/>
      <c r="R43" s="162"/>
      <c r="S43" s="163"/>
      <c r="T43" s="164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98"/>
      <c r="AJ43" s="161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3"/>
      <c r="AZ43" s="161"/>
      <c r="BA43" s="162"/>
      <c r="BB43" s="162"/>
      <c r="BC43" s="162"/>
      <c r="BD43" s="162"/>
      <c r="BE43" s="162"/>
      <c r="BF43" s="230"/>
    </row>
    <row r="44" ht="15" customHeight="1" spans="3:58">
      <c r="C44" s="101">
        <f>IF(入力!B35="","",入力!B35)</f>
        <v>6</v>
      </c>
      <c r="D44" s="102"/>
      <c r="E44" s="103"/>
      <c r="F44" s="104" t="str">
        <f>IF(入力!C36="","",入力!C35&amp;"　"&amp;入力!E35&amp;"
"&amp;入力!C36&amp;"　"&amp;入力!E36)</f>
        <v>カワナ　ユヅキ
川名　結月</v>
      </c>
      <c r="G44" s="105"/>
      <c r="H44" s="105"/>
      <c r="I44" s="105"/>
      <c r="J44" s="105"/>
      <c r="K44" s="105"/>
      <c r="L44" s="105"/>
      <c r="M44" s="105"/>
      <c r="N44" s="105"/>
      <c r="O44" s="105"/>
      <c r="P44" s="131"/>
      <c r="Q44" s="156">
        <f>IF(入力!G35="","",入力!G35)</f>
        <v>5</v>
      </c>
      <c r="R44" s="157"/>
      <c r="S44" s="158"/>
      <c r="T44" s="159" t="str">
        <f>IF(入力!I35="","",入力!I35)</f>
        <v>鋸南小学校</v>
      </c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97"/>
      <c r="AJ44" s="156">
        <f>IF(入力!M35="","",入力!M35)</f>
        <v>514796801</v>
      </c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8"/>
      <c r="AZ44" s="156">
        <f>IF(入力!P35="","",入力!P35)</f>
        <v>149</v>
      </c>
      <c r="BA44" s="157"/>
      <c r="BB44" s="157"/>
      <c r="BC44" s="157"/>
      <c r="BD44" s="157"/>
      <c r="BE44" s="157"/>
      <c r="BF44" s="229"/>
    </row>
    <row r="45" ht="15" customHeight="1" spans="3:58">
      <c r="C45" s="106"/>
      <c r="D45" s="107"/>
      <c r="E45" s="108"/>
      <c r="F45" s="109"/>
      <c r="G45" s="110"/>
      <c r="H45" s="110"/>
      <c r="I45" s="110"/>
      <c r="J45" s="110"/>
      <c r="K45" s="110"/>
      <c r="L45" s="110"/>
      <c r="M45" s="110"/>
      <c r="N45" s="110"/>
      <c r="O45" s="110"/>
      <c r="P45" s="132"/>
      <c r="Q45" s="161"/>
      <c r="R45" s="162"/>
      <c r="S45" s="163"/>
      <c r="T45" s="164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98"/>
      <c r="AJ45" s="161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3"/>
      <c r="AZ45" s="161"/>
      <c r="BA45" s="162"/>
      <c r="BB45" s="162"/>
      <c r="BC45" s="162"/>
      <c r="BD45" s="162"/>
      <c r="BE45" s="162"/>
      <c r="BF45" s="230"/>
    </row>
    <row r="46" ht="15" customHeight="1" spans="3:58">
      <c r="C46" s="101">
        <f>IF(入力!B37="","",入力!B37)</f>
        <v>7</v>
      </c>
      <c r="D46" s="102"/>
      <c r="E46" s="103"/>
      <c r="F46" s="104" t="str">
        <f>IF(入力!C38="","",入力!C37&amp;"　"&amp;入力!E37&amp;"
"&amp;入力!C38&amp;"　"&amp;入力!E38)</f>
        <v>スズキ　リナ
鈴木　りな</v>
      </c>
      <c r="G46" s="105"/>
      <c r="H46" s="105"/>
      <c r="I46" s="105"/>
      <c r="J46" s="105"/>
      <c r="K46" s="105"/>
      <c r="L46" s="105"/>
      <c r="M46" s="105"/>
      <c r="N46" s="105"/>
      <c r="O46" s="105"/>
      <c r="P46" s="131"/>
      <c r="Q46" s="156">
        <f>IF(入力!G37="","",入力!G37)</f>
        <v>5</v>
      </c>
      <c r="R46" s="157"/>
      <c r="S46" s="158"/>
      <c r="T46" s="159" t="str">
        <f>IF(入力!I37="","",入力!I37)</f>
        <v>鋸南小学校</v>
      </c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97"/>
      <c r="AJ46" s="156">
        <f>IF(入力!M37="","",入力!M37)</f>
        <v>514796815</v>
      </c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8"/>
      <c r="AZ46" s="156">
        <f>IF(入力!P37="","",入力!P37)</f>
        <v>137</v>
      </c>
      <c r="BA46" s="157"/>
      <c r="BB46" s="157"/>
      <c r="BC46" s="157"/>
      <c r="BD46" s="157"/>
      <c r="BE46" s="157"/>
      <c r="BF46" s="229"/>
    </row>
    <row r="47" ht="15" customHeight="1" spans="3:58">
      <c r="C47" s="106"/>
      <c r="D47" s="107"/>
      <c r="E47" s="108"/>
      <c r="F47" s="109"/>
      <c r="G47" s="110"/>
      <c r="H47" s="110"/>
      <c r="I47" s="110"/>
      <c r="J47" s="110"/>
      <c r="K47" s="110"/>
      <c r="L47" s="110"/>
      <c r="M47" s="110"/>
      <c r="N47" s="110"/>
      <c r="O47" s="110"/>
      <c r="P47" s="132"/>
      <c r="Q47" s="161"/>
      <c r="R47" s="162"/>
      <c r="S47" s="163"/>
      <c r="T47" s="164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98"/>
      <c r="AJ47" s="161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3"/>
      <c r="AZ47" s="161"/>
      <c r="BA47" s="162"/>
      <c r="BB47" s="162"/>
      <c r="BC47" s="162"/>
      <c r="BD47" s="162"/>
      <c r="BE47" s="162"/>
      <c r="BF47" s="230"/>
    </row>
    <row r="48" ht="15" customHeight="1" spans="3:58">
      <c r="C48" s="101">
        <f>IF(入力!B39="","",入力!B39)</f>
        <v>8</v>
      </c>
      <c r="D48" s="102"/>
      <c r="E48" s="103"/>
      <c r="F48" s="104" t="str">
        <f>IF(入力!C40="","",入力!C39&amp;"　"&amp;入力!E39&amp;"
"&amp;入力!C40&amp;"　"&amp;入力!E40)</f>
        <v>ショウジ　ミサキ
庄司　美咲</v>
      </c>
      <c r="G48" s="105"/>
      <c r="H48" s="105"/>
      <c r="I48" s="105"/>
      <c r="J48" s="105"/>
      <c r="K48" s="105"/>
      <c r="L48" s="105"/>
      <c r="M48" s="105"/>
      <c r="N48" s="105"/>
      <c r="O48" s="105"/>
      <c r="P48" s="131"/>
      <c r="Q48" s="156">
        <f>IF(入力!G39="","",入力!G39)</f>
        <v>4</v>
      </c>
      <c r="R48" s="157"/>
      <c r="S48" s="158"/>
      <c r="T48" s="159" t="str">
        <f>IF(入力!I39="","",入力!I39)</f>
        <v>鋸南小学校</v>
      </c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97"/>
      <c r="AJ48" s="156">
        <f>IF(入力!M39="","",入力!M39)</f>
        <v>515530262</v>
      </c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8"/>
      <c r="AZ48" s="156">
        <f>IF(入力!P39="","",入力!P39)</f>
        <v>135</v>
      </c>
      <c r="BA48" s="157"/>
      <c r="BB48" s="157"/>
      <c r="BC48" s="157"/>
      <c r="BD48" s="157"/>
      <c r="BE48" s="157"/>
      <c r="BF48" s="229"/>
    </row>
    <row r="49" ht="15" customHeight="1" spans="3:58">
      <c r="C49" s="106"/>
      <c r="D49" s="107"/>
      <c r="E49" s="108"/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32"/>
      <c r="Q49" s="161"/>
      <c r="R49" s="162"/>
      <c r="S49" s="163"/>
      <c r="T49" s="164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98"/>
      <c r="AJ49" s="161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3"/>
      <c r="AZ49" s="161"/>
      <c r="BA49" s="162"/>
      <c r="BB49" s="162"/>
      <c r="BC49" s="162"/>
      <c r="BD49" s="162"/>
      <c r="BE49" s="162"/>
      <c r="BF49" s="230"/>
    </row>
    <row r="50" ht="15" customHeight="1" spans="3:58">
      <c r="C50" s="101">
        <f>IF(入力!B41="","",入力!B41)</f>
        <v>9</v>
      </c>
      <c r="D50" s="102"/>
      <c r="E50" s="103"/>
      <c r="F50" s="104" t="str">
        <f>IF(入力!C42="","",入力!C41&amp;"　"&amp;入力!E41&amp;"
"&amp;入力!C42&amp;"　"&amp;入力!E42)</f>
        <v>オオコ　ナホカ
大古　菜帆花</v>
      </c>
      <c r="G50" s="105"/>
      <c r="H50" s="105"/>
      <c r="I50" s="105"/>
      <c r="J50" s="105"/>
      <c r="K50" s="105"/>
      <c r="L50" s="105"/>
      <c r="M50" s="105"/>
      <c r="N50" s="105"/>
      <c r="O50" s="105"/>
      <c r="P50" s="131"/>
      <c r="Q50" s="156">
        <f>IF(入力!G41="","",入力!G41)</f>
        <v>4</v>
      </c>
      <c r="R50" s="157"/>
      <c r="S50" s="158"/>
      <c r="T50" s="159" t="str">
        <f>IF(入力!I41="","",入力!I41)</f>
        <v>鋸南小学校</v>
      </c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97"/>
      <c r="AJ50" s="156">
        <f>IF(入力!M41="","",入力!M41)</f>
        <v>515527266</v>
      </c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8"/>
      <c r="AZ50" s="156">
        <f>IF(入力!P41="","",入力!P41)</f>
        <v>137</v>
      </c>
      <c r="BA50" s="157"/>
      <c r="BB50" s="157"/>
      <c r="BC50" s="157"/>
      <c r="BD50" s="157"/>
      <c r="BE50" s="157"/>
      <c r="BF50" s="229"/>
    </row>
    <row r="51" ht="15" customHeight="1" spans="3:58">
      <c r="C51" s="106"/>
      <c r="D51" s="107"/>
      <c r="E51" s="108"/>
      <c r="F51" s="109"/>
      <c r="G51" s="110"/>
      <c r="H51" s="110"/>
      <c r="I51" s="110"/>
      <c r="J51" s="110"/>
      <c r="K51" s="110"/>
      <c r="L51" s="110"/>
      <c r="M51" s="110"/>
      <c r="N51" s="110"/>
      <c r="O51" s="110"/>
      <c r="P51" s="132"/>
      <c r="Q51" s="161"/>
      <c r="R51" s="162"/>
      <c r="S51" s="163"/>
      <c r="T51" s="164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98"/>
      <c r="AJ51" s="161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3"/>
      <c r="AZ51" s="161"/>
      <c r="BA51" s="162"/>
      <c r="BB51" s="162"/>
      <c r="BC51" s="162"/>
      <c r="BD51" s="162"/>
      <c r="BE51" s="162"/>
      <c r="BF51" s="230"/>
    </row>
    <row r="52" ht="15" customHeight="1" spans="3:58">
      <c r="C52" s="101">
        <f>IF(入力!B43="","",入力!B43)</f>
        <v>10</v>
      </c>
      <c r="D52" s="102"/>
      <c r="E52" s="103"/>
      <c r="F52" s="104" t="str">
        <f>IF(入力!C44="","",入力!C43&amp;"　"&amp;入力!E43&amp;"
"&amp;入力!C44&amp;"　"&amp;入力!E44)</f>
        <v>トミナガ　レオナ
富永　怜央奈</v>
      </c>
      <c r="G52" s="105"/>
      <c r="H52" s="105"/>
      <c r="I52" s="105"/>
      <c r="J52" s="105"/>
      <c r="K52" s="105"/>
      <c r="L52" s="105"/>
      <c r="M52" s="105"/>
      <c r="N52" s="105"/>
      <c r="O52" s="105"/>
      <c r="P52" s="131"/>
      <c r="Q52" s="156">
        <f>IF(入力!G43="","",入力!G43)</f>
        <v>3</v>
      </c>
      <c r="R52" s="157"/>
      <c r="S52" s="158"/>
      <c r="T52" s="159" t="str">
        <f>IF(入力!I43="","",入力!I43)</f>
        <v>鋸南小学校</v>
      </c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97"/>
      <c r="AJ52" s="156">
        <f>IF(入力!M43="","",入力!M43)</f>
        <v>516088301</v>
      </c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8"/>
      <c r="AZ52" s="156">
        <f>IF(入力!P43="","",入力!P43)</f>
        <v>130</v>
      </c>
      <c r="BA52" s="157"/>
      <c r="BB52" s="157"/>
      <c r="BC52" s="157"/>
      <c r="BD52" s="157"/>
      <c r="BE52" s="157"/>
      <c r="BF52" s="229"/>
    </row>
    <row r="53" ht="15" customHeight="1" spans="3:58">
      <c r="C53" s="106"/>
      <c r="D53" s="107"/>
      <c r="E53" s="108"/>
      <c r="F53" s="109"/>
      <c r="G53" s="110"/>
      <c r="H53" s="110"/>
      <c r="I53" s="110"/>
      <c r="J53" s="110"/>
      <c r="K53" s="110"/>
      <c r="L53" s="110"/>
      <c r="M53" s="110"/>
      <c r="N53" s="110"/>
      <c r="O53" s="110"/>
      <c r="P53" s="132"/>
      <c r="Q53" s="161"/>
      <c r="R53" s="162"/>
      <c r="S53" s="163"/>
      <c r="T53" s="164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98"/>
      <c r="AJ53" s="161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3"/>
      <c r="AZ53" s="161"/>
      <c r="BA53" s="162"/>
      <c r="BB53" s="162"/>
      <c r="BC53" s="162"/>
      <c r="BD53" s="162"/>
      <c r="BE53" s="162"/>
      <c r="BF53" s="230"/>
    </row>
    <row r="54" ht="15" customHeight="1" spans="3:58">
      <c r="C54" s="101">
        <f>IF(入力!B45="","",入力!B45)</f>
        <v>11</v>
      </c>
      <c r="D54" s="102"/>
      <c r="E54" s="103"/>
      <c r="F54" s="104" t="str">
        <f>IF(入力!C46="","",入力!C45&amp;"　"&amp;入力!E45&amp;"
"&amp;入力!C46&amp;"　"&amp;入力!E46)</f>
        <v>ミホリ　サキ
三堀　紗希</v>
      </c>
      <c r="G54" s="105"/>
      <c r="H54" s="105"/>
      <c r="I54" s="105"/>
      <c r="J54" s="105"/>
      <c r="K54" s="105"/>
      <c r="L54" s="105"/>
      <c r="M54" s="105"/>
      <c r="N54" s="105"/>
      <c r="O54" s="105"/>
      <c r="P54" s="131"/>
      <c r="Q54" s="156">
        <f>IF(入力!G45="","",入力!G45)</f>
        <v>3</v>
      </c>
      <c r="R54" s="157"/>
      <c r="S54" s="158"/>
      <c r="T54" s="159" t="str">
        <f>IF(入力!I45="","",入力!I45)</f>
        <v>鋸南小学校</v>
      </c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97"/>
      <c r="AJ54" s="156">
        <f>IF(入力!M45="","",入力!M45)</f>
        <v>516088007</v>
      </c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8"/>
      <c r="AZ54" s="156">
        <f>IF(入力!P45="","",入力!P45)</f>
        <v>132</v>
      </c>
      <c r="BA54" s="157"/>
      <c r="BB54" s="157"/>
      <c r="BC54" s="157"/>
      <c r="BD54" s="157"/>
      <c r="BE54" s="157"/>
      <c r="BF54" s="229"/>
    </row>
    <row r="55" ht="15" customHeight="1" spans="3:58">
      <c r="C55" s="106"/>
      <c r="D55" s="107"/>
      <c r="E55" s="108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32"/>
      <c r="Q55" s="161"/>
      <c r="R55" s="162"/>
      <c r="S55" s="163"/>
      <c r="T55" s="164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98"/>
      <c r="AJ55" s="161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3"/>
      <c r="AZ55" s="161"/>
      <c r="BA55" s="162"/>
      <c r="BB55" s="162"/>
      <c r="BC55" s="162"/>
      <c r="BD55" s="162"/>
      <c r="BE55" s="162"/>
      <c r="BF55" s="230"/>
    </row>
    <row r="56" ht="15" customHeight="1" spans="3:58">
      <c r="C56" s="101">
        <f>IF(入力!B47="","",入力!B47)</f>
        <v>12</v>
      </c>
      <c r="D56" s="102"/>
      <c r="E56" s="103"/>
      <c r="F56" s="104" t="str">
        <f>IF(入力!C48="","",入力!C47&amp;"　"&amp;入力!E47&amp;"
"&amp;入力!C48&amp;"　"&amp;入力!E48)</f>
        <v>スズキ　ヒカリ
鈴木　光</v>
      </c>
      <c r="G56" s="105"/>
      <c r="H56" s="105"/>
      <c r="I56" s="105"/>
      <c r="J56" s="105"/>
      <c r="K56" s="105"/>
      <c r="L56" s="105"/>
      <c r="M56" s="105"/>
      <c r="N56" s="105"/>
      <c r="O56" s="105"/>
      <c r="P56" s="131"/>
      <c r="Q56" s="156">
        <f>IF(入力!G47="","",入力!G47)</f>
        <v>2</v>
      </c>
      <c r="R56" s="157"/>
      <c r="S56" s="158"/>
      <c r="T56" s="159" t="str">
        <f>IF(入力!I47="","",入力!I47)</f>
        <v>鋸南小学校</v>
      </c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97"/>
      <c r="AJ56" s="156">
        <f>IF(入力!M47="","",入力!M47)</f>
        <v>514930659</v>
      </c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8"/>
      <c r="AZ56" s="156">
        <f>IF(入力!P47="","",入力!P47)</f>
        <v>121</v>
      </c>
      <c r="BA56" s="157"/>
      <c r="BB56" s="157"/>
      <c r="BC56" s="157"/>
      <c r="BD56" s="157"/>
      <c r="BE56" s="157"/>
      <c r="BF56" s="229"/>
    </row>
    <row r="57" ht="15" customHeight="1" spans="3:58">
      <c r="C57" s="111"/>
      <c r="D57" s="112"/>
      <c r="E57" s="113"/>
      <c r="F57" s="114"/>
      <c r="G57" s="115"/>
      <c r="H57" s="115"/>
      <c r="I57" s="115"/>
      <c r="J57" s="115"/>
      <c r="K57" s="115"/>
      <c r="L57" s="115"/>
      <c r="M57" s="115"/>
      <c r="N57" s="115"/>
      <c r="O57" s="115"/>
      <c r="P57" s="133"/>
      <c r="Q57" s="166"/>
      <c r="R57" s="167"/>
      <c r="S57" s="168"/>
      <c r="T57" s="169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99"/>
      <c r="AJ57" s="166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8"/>
      <c r="AZ57" s="166"/>
      <c r="BA57" s="167"/>
      <c r="BB57" s="167"/>
      <c r="BC57" s="167"/>
      <c r="BD57" s="167"/>
      <c r="BE57" s="167"/>
      <c r="BF57" s="231"/>
    </row>
    <row r="58" ht="5.25" customHeight="1" spans="3:58"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</row>
    <row r="59" spans="3:58">
      <c r="C59" s="116" t="s">
        <v>171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</row>
    <row r="60" spans="3:58">
      <c r="C60" s="116" t="s">
        <v>172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</row>
    <row r="61" spans="3:58">
      <c r="C61" s="116" t="s">
        <v>173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</row>
    <row r="62" spans="3:58">
      <c r="C62" s="116" t="s">
        <v>174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</row>
    <row r="63" spans="3:58">
      <c r="C63" s="116" t="s">
        <v>175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 t="s">
        <v>176</v>
      </c>
      <c r="BF63" s="79"/>
    </row>
    <row r="64" spans="3:58"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 t="s">
        <v>177</v>
      </c>
      <c r="AL64" s="116"/>
      <c r="AM64" s="116"/>
      <c r="AN64" s="116"/>
      <c r="AO64" s="116"/>
      <c r="AP64" s="116"/>
      <c r="AQ64" s="116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</row>
    <row r="65" spans="3:58"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BF16:BF17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C8:Q10"/>
    <mergeCell ref="C16:G18"/>
    <mergeCell ref="T22:V23"/>
    <mergeCell ref="W22:Y23"/>
    <mergeCell ref="AU22:AW23"/>
    <mergeCell ref="T24:V25"/>
    <mergeCell ref="W24:Y25"/>
    <mergeCell ref="AU24:AW25"/>
    <mergeCell ref="Y17:AI18"/>
    <mergeCell ref="R26:S27"/>
    <mergeCell ref="T26:V27"/>
    <mergeCell ref="W26:Y27"/>
    <mergeCell ref="AU26:AW27"/>
    <mergeCell ref="R24:S25"/>
    <mergeCell ref="R22:S23"/>
    <mergeCell ref="R28:S29"/>
    <mergeCell ref="T28:V29"/>
    <mergeCell ref="W28:Y29"/>
    <mergeCell ref="AU28:AW29"/>
    <mergeCell ref="T34:AI35"/>
    <mergeCell ref="AJ34:AY35"/>
    <mergeCell ref="AZ34:BF35"/>
    <mergeCell ref="F34:P35"/>
    <mergeCell ref="Q34:S35"/>
    <mergeCell ref="C34:E35"/>
    <mergeCell ref="C38:E39"/>
    <mergeCell ref="F38:P39"/>
    <mergeCell ref="Q38:S39"/>
    <mergeCell ref="T38:AI39"/>
    <mergeCell ref="AJ38:AY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Z38:BF39"/>
    <mergeCell ref="T40:AI41"/>
    <mergeCell ref="AJ40:AY41"/>
    <mergeCell ref="AZ40:BF41"/>
    <mergeCell ref="Q42:S43"/>
    <mergeCell ref="T42:AI43"/>
    <mergeCell ref="AJ42:AY43"/>
    <mergeCell ref="C40:E41"/>
    <mergeCell ref="F40:P41"/>
    <mergeCell ref="Q40:S41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Q50:S51"/>
    <mergeCell ref="T50:AI51"/>
    <mergeCell ref="AJ50:AY51"/>
    <mergeCell ref="T48:AI49"/>
    <mergeCell ref="AJ48:AY49"/>
    <mergeCell ref="AZ48:BF49"/>
    <mergeCell ref="C48:E49"/>
    <mergeCell ref="F48:P49"/>
    <mergeCell ref="Q48:S49"/>
    <mergeCell ref="Q54:S55"/>
    <mergeCell ref="T54:AI55"/>
    <mergeCell ref="AJ54:AY55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</mergeCells>
  <pageMargins left="0.235416666666667" right="0.235416666666667" top="0.354166666666667" bottom="0.354166666666667" header="0.118055555555556" footer="0.118055555555556"/>
  <pageSetup paperSize="9" scale="99" orientation="portrait"/>
  <headerFooter alignWithMargins="0"/>
  <rowBreaks count="1" manualBreakCount="1">
    <brk id="64" max="16383" man="1"/>
  </rowBreaks>
  <colBreaks count="1" manualBreakCount="1">
    <brk id="60" max="1048575" man="1"/>
  </colBreaks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workbookViewId="0">
      <selection activeCell="A1" sqref="A1:O1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129</v>
      </c>
      <c r="B2" s="38"/>
      <c r="C2" s="39" t="str">
        <f>IF(入力!C3="","",入力!C3)</f>
        <v>鋸南ウェーブ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130</v>
      </c>
      <c r="B4" s="38"/>
      <c r="C4" s="40">
        <f>IF(入力!C4="","",IF(入力!C5="",入力!C4,入力!C4&amp;"　　"&amp;入力!C5))</f>
        <v>431352547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131</v>
      </c>
      <c r="K5" s="57"/>
      <c r="L5" s="57"/>
      <c r="M5" s="57"/>
      <c r="N5" s="57"/>
      <c r="O5" s="58"/>
    </row>
    <row r="6" ht="12" customHeight="1" spans="1:15">
      <c r="A6" s="38" t="s">
        <v>23</v>
      </c>
      <c r="B6" s="38"/>
      <c r="C6" s="44" t="str">
        <f>IF(入力!C8="","",入力!C8&amp;"　"&amp;入力!E8)</f>
        <v>柴本　健二</v>
      </c>
      <c r="D6" s="45"/>
      <c r="E6" s="45"/>
      <c r="F6" s="45"/>
      <c r="G6" s="46" t="s">
        <v>26</v>
      </c>
      <c r="H6" s="46"/>
      <c r="I6" s="46"/>
      <c r="J6" s="46" t="s">
        <v>27</v>
      </c>
      <c r="K6" s="46"/>
      <c r="L6" s="46"/>
      <c r="M6" s="46" t="s">
        <v>28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506021115</v>
      </c>
      <c r="H7" s="49"/>
      <c r="I7" s="49"/>
      <c r="J7" s="49">
        <f>IF(入力!J7="","",入力!J7)</f>
        <v>12411</v>
      </c>
      <c r="K7" s="49"/>
      <c r="L7" s="49"/>
      <c r="M7" s="49">
        <f>IF(入力!M7="","",入力!M7)</f>
        <v>386091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46</v>
      </c>
      <c r="B9" s="38"/>
      <c r="C9" s="44" t="str">
        <f>IF(入力!C10="","",入力!C10&amp;"　"&amp;入力!E10)</f>
        <v>高名　晴久</v>
      </c>
      <c r="D9" s="45"/>
      <c r="E9" s="45"/>
      <c r="F9" s="45"/>
      <c r="G9" s="49">
        <f>IF(入力!G9="","",入力!G9)</f>
        <v>507314236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52</v>
      </c>
      <c r="B11" s="38"/>
      <c r="C11" s="44" t="str">
        <f>IF(入力!C12="","",入力!C12&amp;"　"&amp;入力!E12)</f>
        <v>高名　じゅん</v>
      </c>
      <c r="D11" s="45"/>
      <c r="E11" s="45"/>
      <c r="F11" s="45"/>
      <c r="G11" s="49">
        <f>IF(入力!G11="","",入力!G11)</f>
        <v>513277588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55</v>
      </c>
      <c r="B13" s="38"/>
      <c r="C13" s="44" t="str">
        <f>IF(入力!C14="","",入力!C14&amp;"　"&amp;入力!E14)</f>
        <v/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132</v>
      </c>
      <c r="B15" s="38"/>
      <c r="C15" s="44" t="str">
        <f>IF(入力!C16="","",入力!C16&amp;"　"&amp;入力!E16)</f>
        <v>高名　じゅん</v>
      </c>
      <c r="D15" s="45"/>
      <c r="E15" s="45"/>
      <c r="F15" s="53" t="s">
        <v>133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60</v>
      </c>
      <c r="B17" s="38"/>
      <c r="C17" s="39" t="str">
        <f>IF(入力!C17="","",入力!C17&amp;"　"&amp;入力!E17)</f>
        <v>千葉県安房郡鋸南町竜島911-12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61</v>
      </c>
      <c r="B19" s="38"/>
      <c r="C19" s="39" t="str">
        <f>IF(入力!C19="","",入力!C19&amp;"　"&amp;入力!E19)</f>
        <v>080-3407-7793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62</v>
      </c>
      <c r="B21" s="38"/>
      <c r="C21" s="39" t="str">
        <f>IF(入力!C21="","",入力!C21&amp;"－"&amp;入力!E21&amp;"－"&amp;入力!G21)</f>
        <v/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64</v>
      </c>
      <c r="C23" s="38" t="s">
        <v>134</v>
      </c>
      <c r="D23" s="38"/>
      <c r="E23" s="38"/>
      <c r="F23" s="38"/>
      <c r="G23" s="38" t="s">
        <v>67</v>
      </c>
      <c r="H23" s="38"/>
      <c r="I23" s="38" t="s">
        <v>68</v>
      </c>
      <c r="J23" s="38"/>
      <c r="K23" s="38"/>
      <c r="L23" s="38"/>
      <c r="M23" s="38" t="s">
        <v>69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伊関　愛輝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鋸南小学校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511492049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大古　彩希帆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鋸南小学校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511492078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大胡　夏海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鋸南小学校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512530063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池田　帆香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鋸南小学校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512530086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矢野　史穏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鋸南小学校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513276537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川名　結月</v>
      </c>
      <c r="D35" s="45"/>
      <c r="E35" s="45"/>
      <c r="F35" s="45"/>
      <c r="G35" s="38">
        <f>IF(入力!G35="","",入力!G35)</f>
        <v>5</v>
      </c>
      <c r="H35" s="38" t="str">
        <f>IF(入力!H35="","",入力!H35)</f>
        <v/>
      </c>
      <c r="I35" s="38" t="str">
        <f>IF(入力!I35="","",入力!I35)</f>
        <v>鋸南小学校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514796801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鈴木　りな</v>
      </c>
      <c r="D37" s="45"/>
      <c r="E37" s="45"/>
      <c r="F37" s="45"/>
      <c r="G37" s="38">
        <f>IF(入力!G37="","",入力!G37)</f>
        <v>5</v>
      </c>
      <c r="H37" s="38" t="str">
        <f>IF(入力!H37="","",入力!H37)</f>
        <v/>
      </c>
      <c r="I37" s="38" t="str">
        <f>IF(入力!I37="","",入力!I37)</f>
        <v>鋸南小学校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514796815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庄司　美咲</v>
      </c>
      <c r="D39" s="45"/>
      <c r="E39" s="45"/>
      <c r="F39" s="45"/>
      <c r="G39" s="38">
        <f>IF(入力!G39="","",入力!G39)</f>
        <v>4</v>
      </c>
      <c r="H39" s="38" t="str">
        <f>IF(入力!H39="","",入力!H39)</f>
        <v/>
      </c>
      <c r="I39" s="38" t="str">
        <f>IF(入力!I39="","",入力!I39)</f>
        <v>鋸南小学校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515530262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大古　菜帆花</v>
      </c>
      <c r="D41" s="45"/>
      <c r="E41" s="45"/>
      <c r="F41" s="45"/>
      <c r="G41" s="38">
        <f>IF(入力!G41="","",入力!G41)</f>
        <v>4</v>
      </c>
      <c r="H41" s="38" t="str">
        <f>IF(入力!H41="","",入力!H41)</f>
        <v/>
      </c>
      <c r="I41" s="38" t="str">
        <f>IF(入力!I41="","",入力!I41)</f>
        <v>鋸南小学校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515527266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富永　怜央奈</v>
      </c>
      <c r="D43" s="45"/>
      <c r="E43" s="45"/>
      <c r="F43" s="45"/>
      <c r="G43" s="38">
        <f>IF(入力!G43="","",入力!G43)</f>
        <v>3</v>
      </c>
      <c r="H43" s="38" t="str">
        <f>IF(入力!H43="","",入力!H43)</f>
        <v/>
      </c>
      <c r="I43" s="38" t="str">
        <f>IF(入力!I43="","",入力!I43)</f>
        <v>鋸南小学校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516088301</v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三堀　紗希</v>
      </c>
      <c r="D45" s="45"/>
      <c r="E45" s="45"/>
      <c r="F45" s="45"/>
      <c r="G45" s="38">
        <f>IF(入力!G45="","",入力!G45)</f>
        <v>3</v>
      </c>
      <c r="H45" s="38" t="str">
        <f>IF(入力!H45="","",入力!H45)</f>
        <v/>
      </c>
      <c r="I45" s="38" t="str">
        <f>IF(入力!I45="","",入力!I45)</f>
        <v>鋸南小学校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516088007</v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>
        <f>IF(入力!B47="","",入力!B47)</f>
        <v>12</v>
      </c>
      <c r="C47" s="44" t="str">
        <f>IF(入力!C48="","",入力!C48&amp;"　"&amp;入力!E48)</f>
        <v>鈴木　光</v>
      </c>
      <c r="D47" s="45"/>
      <c r="E47" s="45"/>
      <c r="F47" s="45"/>
      <c r="G47" s="38">
        <f>IF(入力!G47="","",入力!G47)</f>
        <v>2</v>
      </c>
      <c r="H47" s="38" t="str">
        <f>IF(入力!H47="","",入力!H47)</f>
        <v/>
      </c>
      <c r="I47" s="38" t="str">
        <f>IF(入力!I47="","",入力!I47)</f>
        <v>鋸南小学校</v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>
        <f>IF(入力!M47="","",入力!M47)</f>
        <v>514930659</v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>
        <f>IF(入力!B49="","",入力!B49)</f>
        <v>13</v>
      </c>
      <c r="C49" s="44" t="str">
        <f>IF(入力!C50="","",入力!C50&amp;"　"&amp;入力!E50)</f>
        <v>大胡　夏織</v>
      </c>
      <c r="D49" s="45"/>
      <c r="E49" s="45"/>
      <c r="F49" s="45"/>
      <c r="G49" s="38">
        <f>IF(入力!G49="","",入力!G49)</f>
        <v>2</v>
      </c>
      <c r="H49" s="38" t="str">
        <f>IF(入力!H49="","",入力!H49)</f>
        <v/>
      </c>
      <c r="I49" s="38" t="str">
        <f>IF(入力!I49="","",入力!I49)</f>
        <v>鋸南小学校</v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>
        <f>IF(入力!M49="","",入力!M49)</f>
        <v>514930668</v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>
        <f>IF(入力!B51="","",入力!B51)</f>
        <v>14</v>
      </c>
      <c r="C51" s="44" t="str">
        <f>IF(入力!C52="","",入力!C52&amp;"　"&amp;入力!E52)</f>
        <v>三堀　結香</v>
      </c>
      <c r="D51" s="45"/>
      <c r="E51" s="45"/>
      <c r="F51" s="45"/>
      <c r="G51" s="38">
        <f>IF(入力!G51="","",入力!G51)</f>
        <v>2</v>
      </c>
      <c r="H51" s="38" t="str">
        <f>IF(入力!H51="","",入力!H51)</f>
        <v/>
      </c>
      <c r="I51" s="38" t="str">
        <f>IF(入力!I51="","",入力!I51)</f>
        <v>鋸南小学校</v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>
        <f>IF(入力!M51="","",入力!M51)</f>
        <v>516088168</v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6:B8"/>
    <mergeCell ref="C6:F8"/>
    <mergeCell ref="A4:B5"/>
    <mergeCell ref="C4:I5"/>
    <mergeCell ref="A9:B10"/>
    <mergeCell ref="C9:F10"/>
    <mergeCell ref="G9:I10"/>
    <mergeCell ref="J9:L10"/>
    <mergeCell ref="M9:O10"/>
    <mergeCell ref="G11:I12"/>
    <mergeCell ref="J11:L12"/>
    <mergeCell ref="M11:O12"/>
    <mergeCell ref="A17:B18"/>
    <mergeCell ref="C17:O18"/>
    <mergeCell ref="A19:B20"/>
    <mergeCell ref="C19:O20"/>
    <mergeCell ref="A11:B12"/>
    <mergeCell ref="C11:F12"/>
    <mergeCell ref="A13:B14"/>
    <mergeCell ref="C13:F14"/>
    <mergeCell ref="G13:O14"/>
    <mergeCell ref="A15:B16"/>
    <mergeCell ref="G15:O16"/>
    <mergeCell ref="C15:E16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  <mergeCell ref="G33:H34"/>
    <mergeCell ref="I29:L30"/>
    <mergeCell ref="M29:O30"/>
    <mergeCell ref="I27:L28"/>
    <mergeCell ref="M27:O28"/>
    <mergeCell ref="C29:F30"/>
    <mergeCell ref="G29:H30"/>
    <mergeCell ref="G37:H38"/>
    <mergeCell ref="I33:L34"/>
    <mergeCell ref="M33:O34"/>
    <mergeCell ref="C31:F32"/>
    <mergeCell ref="G31:H32"/>
    <mergeCell ref="I31:L32"/>
    <mergeCell ref="M31:O32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9:H40"/>
    <mergeCell ref="I39:L40"/>
    <mergeCell ref="M39:O40"/>
    <mergeCell ref="G45:H46"/>
    <mergeCell ref="I45:L46"/>
    <mergeCell ref="M45:O46"/>
    <mergeCell ref="C43:F44"/>
    <mergeCell ref="G43:H44"/>
    <mergeCell ref="I43:L44"/>
    <mergeCell ref="M43:O44"/>
    <mergeCell ref="C41:F42"/>
    <mergeCell ref="C37:F3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</mergeCells>
  <pageMargins left="0.409027777777778" right="0.4" top="0.579166666666667" bottom="0.579166666666667" header="0.3" footer="0.3"/>
  <pageSetup paperSize="9" scale="9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workbookViewId="0">
      <selection activeCell="T28" sqref="T28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179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129</v>
      </c>
      <c r="B2" s="38"/>
      <c r="C2" s="39" t="str">
        <f>IF(入力!C3="","",入力!C3)</f>
        <v>鋸南ウェーブ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130</v>
      </c>
      <c r="B4" s="38"/>
      <c r="C4" s="40">
        <f>IF(入力!C4="","",IF(入力!C5="",入力!C4,入力!C4&amp;"　　"&amp;入力!C5))</f>
        <v>431352547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131</v>
      </c>
      <c r="K5" s="57"/>
      <c r="L5" s="57"/>
      <c r="M5" s="57"/>
      <c r="N5" s="57"/>
      <c r="O5" s="58"/>
    </row>
    <row r="6" ht="12" customHeight="1" spans="1:15">
      <c r="A6" s="38" t="s">
        <v>23</v>
      </c>
      <c r="B6" s="38"/>
      <c r="C6" s="44" t="str">
        <f>IF(入力!C8="","",入力!C8&amp;"　"&amp;入力!E8)</f>
        <v>柴本　健二</v>
      </c>
      <c r="D6" s="45"/>
      <c r="E6" s="45"/>
      <c r="F6" s="45"/>
      <c r="G6" s="46" t="s">
        <v>26</v>
      </c>
      <c r="H6" s="46"/>
      <c r="I6" s="46"/>
      <c r="J6" s="46" t="s">
        <v>27</v>
      </c>
      <c r="K6" s="46"/>
      <c r="L6" s="46"/>
      <c r="M6" s="46" t="s">
        <v>28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506021115</v>
      </c>
      <c r="H7" s="49"/>
      <c r="I7" s="49"/>
      <c r="J7" s="49">
        <f>IF(入力!J7="","",入力!J7)</f>
        <v>12411</v>
      </c>
      <c r="K7" s="49"/>
      <c r="L7" s="49"/>
      <c r="M7" s="49">
        <f>IF(入力!M7="","",入力!M7)</f>
        <v>386091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46</v>
      </c>
      <c r="B9" s="38"/>
      <c r="C9" s="44" t="str">
        <f>IF(入力!C10="","",入力!C10&amp;"　"&amp;入力!E10)</f>
        <v>高名　晴久</v>
      </c>
      <c r="D9" s="45"/>
      <c r="E9" s="45"/>
      <c r="F9" s="45"/>
      <c r="G9" s="49">
        <f>IF(入力!G9="","",入力!G9)</f>
        <v>507314236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52</v>
      </c>
      <c r="B11" s="38"/>
      <c r="C11" s="44" t="str">
        <f>IF(入力!C12="","",入力!C12&amp;"　"&amp;入力!E12)</f>
        <v>高名　じゅん</v>
      </c>
      <c r="D11" s="45"/>
      <c r="E11" s="45"/>
      <c r="F11" s="45"/>
      <c r="G11" s="49">
        <f>IF(入力!G11="","",入力!G11)</f>
        <v>513277588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55</v>
      </c>
      <c r="B13" s="38"/>
      <c r="C13" s="44" t="str">
        <f>IF(入力!C14="","",入力!C14&amp;"　"&amp;入力!E14)</f>
        <v/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132</v>
      </c>
      <c r="B15" s="38"/>
      <c r="C15" s="44" t="str">
        <f>IF(入力!C16="","",入力!C16&amp;"　"&amp;入力!E16)</f>
        <v>高名　じゅん</v>
      </c>
      <c r="D15" s="45"/>
      <c r="E15" s="45"/>
      <c r="F15" s="53" t="s">
        <v>133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60</v>
      </c>
      <c r="B17" s="38"/>
      <c r="C17" s="39" t="str">
        <f>IF(入力!C17="","",入力!C17&amp;"　"&amp;入力!E17)</f>
        <v>千葉県安房郡鋸南町竜島911-12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61</v>
      </c>
      <c r="B19" s="38"/>
      <c r="C19" s="39" t="str">
        <f>IF(入力!C19="","",入力!C19&amp;"　"&amp;入力!E19)</f>
        <v>080-3407-7793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62</v>
      </c>
      <c r="B21" s="38"/>
      <c r="C21" s="39" t="str">
        <f>IF(入力!C21="","",入力!C21&amp;"－"&amp;入力!E21&amp;"－"&amp;入力!G21)</f>
        <v/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64</v>
      </c>
      <c r="C23" s="38" t="s">
        <v>134</v>
      </c>
      <c r="D23" s="38"/>
      <c r="E23" s="38"/>
      <c r="F23" s="38"/>
      <c r="G23" s="38" t="s">
        <v>67</v>
      </c>
      <c r="H23" s="38"/>
      <c r="I23" s="38" t="s">
        <v>68</v>
      </c>
      <c r="J23" s="38"/>
      <c r="K23" s="38"/>
      <c r="L23" s="38"/>
      <c r="M23" s="38" t="s">
        <v>69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伊関　愛輝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鋸南小学校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511492049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大古　彩希帆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鋸南小学校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511492078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大胡　夏海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鋸南小学校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512530063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池田　帆香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鋸南小学校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512530086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矢野　史穏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鋸南小学校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513276537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川名　結月</v>
      </c>
      <c r="D35" s="45"/>
      <c r="E35" s="45"/>
      <c r="F35" s="45"/>
      <c r="G35" s="38">
        <f>IF(入力!G35="","",入力!G35)</f>
        <v>5</v>
      </c>
      <c r="H35" s="38" t="str">
        <f>IF(入力!H35="","",入力!H35)</f>
        <v/>
      </c>
      <c r="I35" s="38" t="str">
        <f>IF(入力!I35="","",入力!I35)</f>
        <v>鋸南小学校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514796801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鈴木　りな</v>
      </c>
      <c r="D37" s="45"/>
      <c r="E37" s="45"/>
      <c r="F37" s="45"/>
      <c r="G37" s="38">
        <f>IF(入力!G37="","",入力!G37)</f>
        <v>5</v>
      </c>
      <c r="H37" s="38" t="str">
        <f>IF(入力!H37="","",入力!H37)</f>
        <v/>
      </c>
      <c r="I37" s="38" t="str">
        <f>IF(入力!I37="","",入力!I37)</f>
        <v>鋸南小学校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514796815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庄司　美咲</v>
      </c>
      <c r="D39" s="45"/>
      <c r="E39" s="45"/>
      <c r="F39" s="45"/>
      <c r="G39" s="38">
        <f>IF(入力!G39="","",入力!G39)</f>
        <v>4</v>
      </c>
      <c r="H39" s="38" t="str">
        <f>IF(入力!H39="","",入力!H39)</f>
        <v/>
      </c>
      <c r="I39" s="38" t="str">
        <f>IF(入力!I39="","",入力!I39)</f>
        <v>鋸南小学校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515530262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大古　菜帆花</v>
      </c>
      <c r="D41" s="45"/>
      <c r="E41" s="45"/>
      <c r="F41" s="45"/>
      <c r="G41" s="38">
        <f>IF(入力!G41="","",入力!G41)</f>
        <v>4</v>
      </c>
      <c r="H41" s="38" t="str">
        <f>IF(入力!H41="","",入力!H41)</f>
        <v/>
      </c>
      <c r="I41" s="38" t="str">
        <f>IF(入力!I41="","",入力!I41)</f>
        <v>鋸南小学校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515527266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富永　怜央奈</v>
      </c>
      <c r="D43" s="45"/>
      <c r="E43" s="45"/>
      <c r="F43" s="45"/>
      <c r="G43" s="38">
        <f>IF(入力!G43="","",入力!G43)</f>
        <v>3</v>
      </c>
      <c r="H43" s="38" t="str">
        <f>IF(入力!H43="","",入力!H43)</f>
        <v/>
      </c>
      <c r="I43" s="38" t="str">
        <f>IF(入力!I43="","",入力!I43)</f>
        <v>鋸南小学校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516088301</v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三堀　紗希</v>
      </c>
      <c r="D45" s="45"/>
      <c r="E45" s="45"/>
      <c r="F45" s="45"/>
      <c r="G45" s="38">
        <f>IF(入力!G45="","",入力!G45)</f>
        <v>3</v>
      </c>
      <c r="H45" s="38" t="str">
        <f>IF(入力!H45="","",入力!H45)</f>
        <v/>
      </c>
      <c r="I45" s="38" t="str">
        <f>IF(入力!I45="","",入力!I45)</f>
        <v>鋸南小学校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516088007</v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>
        <f>IF(入力!B47="","",入力!B47)</f>
        <v>12</v>
      </c>
      <c r="C47" s="44" t="str">
        <f>IF(入力!C48="","",入力!C48&amp;"　"&amp;入力!E48)</f>
        <v>鈴木　光</v>
      </c>
      <c r="D47" s="45"/>
      <c r="E47" s="45"/>
      <c r="F47" s="45"/>
      <c r="G47" s="38">
        <f>IF(入力!G47="","",入力!G47)</f>
        <v>2</v>
      </c>
      <c r="H47" s="38" t="str">
        <f>IF(入力!H47="","",入力!H47)</f>
        <v/>
      </c>
      <c r="I47" s="38" t="str">
        <f>IF(入力!I47="","",入力!I47)</f>
        <v>鋸南小学校</v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>
        <f>IF(入力!M47="","",入力!M47)</f>
        <v>514930659</v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>
        <f>IF(入力!B49="","",入力!B49)</f>
        <v>13</v>
      </c>
      <c r="C49" s="44" t="str">
        <f>IF(入力!C50="","",入力!C50&amp;"　"&amp;入力!E50)</f>
        <v>大胡　夏織</v>
      </c>
      <c r="D49" s="45"/>
      <c r="E49" s="45"/>
      <c r="F49" s="45"/>
      <c r="G49" s="38">
        <f>IF(入力!G49="","",入力!G49)</f>
        <v>2</v>
      </c>
      <c r="H49" s="38" t="str">
        <f>IF(入力!H49="","",入力!H49)</f>
        <v/>
      </c>
      <c r="I49" s="38" t="str">
        <f>IF(入力!I49="","",入力!I49)</f>
        <v>鋸南小学校</v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>
        <f>IF(入力!M49="","",入力!M49)</f>
        <v>514930668</v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>
        <f>IF(入力!B51="","",入力!B51)</f>
        <v>14</v>
      </c>
      <c r="C51" s="44" t="str">
        <f>IF(入力!C52="","",入力!C52&amp;"　"&amp;入力!E52)</f>
        <v>三堀　結香</v>
      </c>
      <c r="D51" s="45"/>
      <c r="E51" s="45"/>
      <c r="F51" s="45"/>
      <c r="G51" s="38">
        <f>IF(入力!G51="","",入力!G51)</f>
        <v>2</v>
      </c>
      <c r="H51" s="38" t="str">
        <f>IF(入力!H51="","",入力!H51)</f>
        <v/>
      </c>
      <c r="I51" s="38" t="str">
        <f>IF(入力!I51="","",入力!I51)</f>
        <v>鋸南小学校</v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>
        <f>IF(入力!M51="","",入力!M51)</f>
        <v>516088168</v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C9:F10"/>
    <mergeCell ref="G9:I10"/>
    <mergeCell ref="J9:L10"/>
    <mergeCell ref="M9:O10"/>
    <mergeCell ref="A6:B8"/>
    <mergeCell ref="C6:F8"/>
    <mergeCell ref="C4:I5"/>
    <mergeCell ref="C19:O20"/>
    <mergeCell ref="A11:B12"/>
    <mergeCell ref="C11:F12"/>
    <mergeCell ref="G11:I12"/>
    <mergeCell ref="J11:L12"/>
    <mergeCell ref="M11:O12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I23:L24"/>
    <mergeCell ref="M23:O24"/>
    <mergeCell ref="C25:F26"/>
    <mergeCell ref="G25:H26"/>
    <mergeCell ref="C23:F24"/>
    <mergeCell ref="G23:H24"/>
    <mergeCell ref="I25:L26"/>
    <mergeCell ref="M25:O26"/>
    <mergeCell ref="I29:L30"/>
    <mergeCell ref="M29:O30"/>
    <mergeCell ref="I27:L28"/>
    <mergeCell ref="M27:O28"/>
    <mergeCell ref="C27:F28"/>
    <mergeCell ref="G27:H28"/>
    <mergeCell ref="C29:F30"/>
    <mergeCell ref="G29:H30"/>
    <mergeCell ref="I31:L32"/>
    <mergeCell ref="M31:O32"/>
    <mergeCell ref="C31:F32"/>
    <mergeCell ref="G31:H32"/>
    <mergeCell ref="C33:F34"/>
    <mergeCell ref="G33:H34"/>
    <mergeCell ref="I33:L34"/>
    <mergeCell ref="M33:O34"/>
    <mergeCell ref="I37:L38"/>
    <mergeCell ref="M37:O38"/>
    <mergeCell ref="I35:L36"/>
    <mergeCell ref="M35:O36"/>
    <mergeCell ref="C35:F36"/>
    <mergeCell ref="G35:H36"/>
    <mergeCell ref="C37:F38"/>
    <mergeCell ref="G37:H38"/>
    <mergeCell ref="I39:L40"/>
    <mergeCell ref="M39:O40"/>
    <mergeCell ref="C39:F40"/>
    <mergeCell ref="G39:H40"/>
    <mergeCell ref="C41:F42"/>
    <mergeCell ref="G41:H42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C47:F48"/>
    <mergeCell ref="G47:H48"/>
    <mergeCell ref="C45:F46"/>
    <mergeCell ref="G45:H46"/>
  </mergeCells>
  <pageMargins left="0.409027777777778" right="0.4" top="0.579166666666667" bottom="0.579166666666667" header="0.3" footer="0.3"/>
  <pageSetup paperSize="9" scale="9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49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180</v>
      </c>
      <c r="B1" s="2"/>
      <c r="D1" s="3" t="s">
        <v>181</v>
      </c>
      <c r="E1" s="4" t="s">
        <v>182</v>
      </c>
      <c r="F1" s="5" t="s">
        <v>183</v>
      </c>
      <c r="G1" s="3" t="s">
        <v>181</v>
      </c>
      <c r="H1" s="4" t="s">
        <v>184</v>
      </c>
      <c r="I1" s="5" t="s">
        <v>185</v>
      </c>
      <c r="J1" s="3" t="s">
        <v>181</v>
      </c>
      <c r="K1" s="4" t="s">
        <v>184</v>
      </c>
      <c r="L1" s="5" t="s">
        <v>185</v>
      </c>
      <c r="M1" s="3" t="s">
        <v>181</v>
      </c>
      <c r="N1" s="4" t="s">
        <v>184</v>
      </c>
      <c r="O1" s="5" t="s">
        <v>185</v>
      </c>
      <c r="P1" s="3" t="s">
        <v>181</v>
      </c>
      <c r="Q1" s="4" t="s">
        <v>184</v>
      </c>
      <c r="R1" s="5" t="s">
        <v>185</v>
      </c>
      <c r="S1" s="3" t="s">
        <v>181</v>
      </c>
      <c r="T1" s="4" t="s">
        <v>184</v>
      </c>
      <c r="U1" s="5" t="s">
        <v>185</v>
      </c>
      <c r="V1" s="3" t="s">
        <v>181</v>
      </c>
      <c r="W1" s="4" t="s">
        <v>184</v>
      </c>
      <c r="X1" s="5" t="s">
        <v>185</v>
      </c>
      <c r="Y1" s="3" t="s">
        <v>181</v>
      </c>
      <c r="Z1" s="4" t="s">
        <v>184</v>
      </c>
      <c r="AA1" s="5" t="s">
        <v>185</v>
      </c>
      <c r="AB1" s="3" t="s">
        <v>181</v>
      </c>
      <c r="AC1" s="4" t="s">
        <v>184</v>
      </c>
      <c r="AD1" s="5" t="s">
        <v>185</v>
      </c>
      <c r="AE1" s="3" t="s">
        <v>181</v>
      </c>
      <c r="AF1" s="4" t="s">
        <v>184</v>
      </c>
      <c r="AG1" s="5" t="s">
        <v>185</v>
      </c>
      <c r="AH1" s="3" t="s">
        <v>181</v>
      </c>
      <c r="AI1" s="4" t="s">
        <v>184</v>
      </c>
      <c r="AJ1" s="5" t="s">
        <v>185</v>
      </c>
    </row>
    <row r="2" spans="1:36">
      <c r="A2" s="2"/>
      <c r="B2" s="2"/>
      <c r="C2" s="6"/>
      <c r="D2" s="7">
        <v>1</v>
      </c>
      <c r="E2" s="8" t="s">
        <v>186</v>
      </c>
      <c r="F2" s="9">
        <v>42443</v>
      </c>
      <c r="G2" s="7">
        <v>1.01</v>
      </c>
      <c r="H2" s="8" t="s">
        <v>186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spans="3:7">
      <c r="C3" s="6"/>
      <c r="D3" s="6"/>
      <c r="G3" s="10"/>
    </row>
    <row r="4" spans="1:17">
      <c r="A4" s="11" t="s">
        <v>187</v>
      </c>
      <c r="B4" s="12"/>
      <c r="C4" s="12"/>
      <c r="D4" s="12"/>
      <c r="E4" s="12"/>
      <c r="F4" s="12"/>
      <c r="G4" s="13"/>
      <c r="H4" s="4" t="s">
        <v>188</v>
      </c>
      <c r="I4" s="4" t="s">
        <v>73</v>
      </c>
      <c r="J4" s="29" t="s">
        <v>189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女子</v>
      </c>
      <c r="I5" s="8">
        <f>入力!Y25</f>
        <v>6</v>
      </c>
      <c r="J5" s="30" t="str">
        <f>IF(入力!A55="","",入力!A55)</f>
        <v>チームが一丸となって大会に挑戦します。日頃の練習と負けず嫌いな根性を発揮します。</v>
      </c>
      <c r="K5" s="31"/>
      <c r="L5" s="31"/>
      <c r="M5" s="31"/>
      <c r="N5" s="31"/>
      <c r="O5" s="31"/>
      <c r="P5" s="31"/>
      <c r="Q5" s="32"/>
    </row>
    <row r="6" spans="1:41">
      <c r="A6" s="3" t="s">
        <v>190</v>
      </c>
      <c r="B6" s="4" t="s">
        <v>8</v>
      </c>
      <c r="C6" s="4" t="s">
        <v>191</v>
      </c>
      <c r="D6" s="4" t="s">
        <v>192</v>
      </c>
      <c r="E6" s="4" t="s">
        <v>188</v>
      </c>
      <c r="F6" s="4" t="s">
        <v>193</v>
      </c>
      <c r="G6" s="4" t="s">
        <v>194</v>
      </c>
      <c r="H6" s="4" t="s">
        <v>140</v>
      </c>
      <c r="I6" s="4" t="s">
        <v>195</v>
      </c>
      <c r="J6" s="4" t="s">
        <v>196</v>
      </c>
      <c r="K6" s="4" t="s">
        <v>197</v>
      </c>
      <c r="L6" s="4" t="s">
        <v>198</v>
      </c>
      <c r="M6" s="4" t="s">
        <v>199</v>
      </c>
      <c r="N6" s="4" t="s">
        <v>200</v>
      </c>
      <c r="O6" s="4" t="s">
        <v>201</v>
      </c>
      <c r="P6" s="4" t="s">
        <v>202</v>
      </c>
      <c r="Q6" s="4" t="s">
        <v>203</v>
      </c>
      <c r="R6" s="4" t="s">
        <v>204</v>
      </c>
      <c r="S6" s="4" t="s">
        <v>205</v>
      </c>
      <c r="T6" s="33" t="s">
        <v>206</v>
      </c>
      <c r="U6" s="33" t="s">
        <v>207</v>
      </c>
      <c r="V6" s="33" t="s">
        <v>207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431352547</v>
      </c>
      <c r="B7" s="18" t="str">
        <f>IF(入力!C3="","",入力!C3)</f>
        <v>鋸南ウェーブ</v>
      </c>
      <c r="C7" s="18" t="str">
        <f>IF(入力!C2="","",入力!C2)</f>
        <v/>
      </c>
      <c r="D7" s="18" t="str">
        <f>IF(入力!AE3="","",入力!AE3)</f>
        <v>南房総支部</v>
      </c>
      <c r="E7" s="18" t="str">
        <f>IF(入力!J3="","",入力!J3)</f>
        <v>女子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内房</v>
      </c>
      <c r="S7" s="18" t="str">
        <f>IF(入力!AE5="","",入力!AE5)</f>
        <v/>
      </c>
      <c r="T7" s="18"/>
      <c r="U7" s="18">
        <f>IF(入力!C4="","",入力!C4)</f>
        <v>431352547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208</v>
      </c>
      <c r="B15" s="4" t="s">
        <v>209</v>
      </c>
      <c r="C15" s="4" t="s">
        <v>210</v>
      </c>
      <c r="D15" s="4" t="s">
        <v>211</v>
      </c>
      <c r="E15" s="4" t="s">
        <v>212</v>
      </c>
      <c r="F15" s="4" t="s">
        <v>213</v>
      </c>
      <c r="G15" s="4" t="s">
        <v>214</v>
      </c>
      <c r="H15" s="4" t="s">
        <v>215</v>
      </c>
      <c r="I15" s="4" t="s">
        <v>216</v>
      </c>
      <c r="J15" s="4" t="s">
        <v>217</v>
      </c>
      <c r="K15" s="4" t="s">
        <v>218</v>
      </c>
      <c r="L15" s="4" t="s">
        <v>31</v>
      </c>
      <c r="M15" s="4" t="s">
        <v>219</v>
      </c>
      <c r="N15" s="4" t="s">
        <v>220</v>
      </c>
      <c r="O15" s="4" t="s">
        <v>221</v>
      </c>
      <c r="P15" s="4" t="s">
        <v>222</v>
      </c>
      <c r="Q15" s="4" t="s">
        <v>223</v>
      </c>
      <c r="R15" s="4" t="s">
        <v>193</v>
      </c>
      <c r="S15" s="4" t="s">
        <v>194</v>
      </c>
      <c r="T15" s="4" t="s">
        <v>224</v>
      </c>
      <c r="U15" s="4" t="s">
        <v>225</v>
      </c>
      <c r="V15" s="4" t="s">
        <v>226</v>
      </c>
      <c r="W15" s="4" t="s">
        <v>227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228</v>
      </c>
      <c r="C16" s="18" t="str">
        <f>IF(入力!C8="","",入力!C8)</f>
        <v>柴本</v>
      </c>
      <c r="D16" s="18" t="str">
        <f>IF(入力!E8="","",入力!E8)</f>
        <v>健二</v>
      </c>
      <c r="E16" s="18" t="str">
        <f>IF(入力!C7="","",入力!C7)</f>
        <v>シバモト</v>
      </c>
      <c r="F16" s="18" t="str">
        <f>IF(入力!E7="","",入力!E7)</f>
        <v>ケンジ</v>
      </c>
      <c r="G16" s="18">
        <f>IF(入力!G7="","",入力!G7)</f>
        <v>506021115</v>
      </c>
      <c r="H16" s="18">
        <f>IF(入力!J7="","",入力!J7)</f>
        <v>12411</v>
      </c>
      <c r="I16" s="18">
        <f>IF(入力!M7="","",入力!M7)</f>
        <v>386091</v>
      </c>
      <c r="J16" s="18"/>
      <c r="K16" s="18"/>
      <c r="L16" s="18" t="str">
        <f>IF(入力!AT7="","",入力!AT7)</f>
        <v/>
      </c>
      <c r="M16" s="18"/>
      <c r="N16" s="18"/>
      <c r="O16" s="18"/>
      <c r="P16" s="18"/>
      <c r="Q16" s="18"/>
      <c r="R16" s="18" t="str">
        <f>IF(入力!R7="","",入力!R7)</f>
        <v>299</v>
      </c>
      <c r="S16" s="18" t="str">
        <f>IF(入力!W7="","",入力!W7)</f>
        <v>2118</v>
      </c>
      <c r="T16" s="18" t="str">
        <f>IF(入力!P8="","",入力!P8)</f>
        <v>千葉県安房郡鋸南町竜島33-2</v>
      </c>
      <c r="U16" s="18" t="str">
        <f>IF(入力!AL7="","",入力!AL7)</f>
        <v>0470</v>
      </c>
      <c r="V16" s="18" t="str">
        <f>IF(入力!AK8="","",入力!AK8)</f>
        <v>55</v>
      </c>
      <c r="W16" s="18" t="str">
        <f>IF(入力!AP8="","",入力!AP8)</f>
        <v>2368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229</v>
      </c>
      <c r="C17" s="18" t="str">
        <f>IF(入力!C10="","",入力!C10)</f>
        <v>高名</v>
      </c>
      <c r="D17" s="18" t="str">
        <f>IF(入力!E10="","",入力!E10)</f>
        <v>晴久</v>
      </c>
      <c r="E17" s="18" t="str">
        <f>IF(入力!C9="","",入力!C9)</f>
        <v>タカナ</v>
      </c>
      <c r="F17" s="18" t="str">
        <f>IF(入力!E9="","",入力!E9)</f>
        <v>ハルヒサ</v>
      </c>
      <c r="G17" s="18">
        <f>IF(入力!G9="","",入力!G9)</f>
        <v>507314236</v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 t="str">
        <f>IF(入力!AT9="","",入力!AT9)</f>
        <v/>
      </c>
      <c r="M17" s="18"/>
      <c r="N17" s="18"/>
      <c r="O17" s="18"/>
      <c r="P17" s="18"/>
      <c r="Q17" s="18"/>
      <c r="R17" s="18" t="str">
        <f>IF(入力!R9="","",入力!R9)</f>
        <v>299</v>
      </c>
      <c r="S17" s="18" t="str">
        <f>IF(入力!W9="","",入力!W9)</f>
        <v>2118</v>
      </c>
      <c r="T17" s="18" t="str">
        <f>IF(入力!P10="","",入力!P10)</f>
        <v>千葉県安房郡鋸南町竜島911-12</v>
      </c>
      <c r="U17" s="18" t="str">
        <f>IF(入力!AL9="","",入力!AL9)</f>
        <v/>
      </c>
      <c r="V17" s="18" t="str">
        <f>IF(入力!AK10="","",入力!AK10)</f>
        <v/>
      </c>
      <c r="W17" s="18" t="str">
        <f>IF(入力!AP10="","",入力!AP10)</f>
        <v/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230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231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155</v>
      </c>
      <c r="C20" s="18" t="str">
        <f>IF(入力!C12="","",入力!C12)</f>
        <v>高名</v>
      </c>
      <c r="D20" s="18" t="str">
        <f>IF(入力!E12="","",入力!E12)</f>
        <v>じゅん</v>
      </c>
      <c r="E20" s="18" t="str">
        <f>IF(入力!C11="","",入力!C11)</f>
        <v>タカナ</v>
      </c>
      <c r="F20" s="18" t="str">
        <f>IF(入力!E11="","",入力!E11)</f>
        <v>ジュン</v>
      </c>
      <c r="G20" s="18">
        <f>IF(入力!G11="","",入力!G11)</f>
        <v>513277588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 t="str">
        <f>IF(入力!AT11="","",入力!AT11)</f>
        <v/>
      </c>
      <c r="M20" s="18"/>
      <c r="N20" s="18"/>
      <c r="O20" s="18"/>
      <c r="P20" s="18"/>
      <c r="Q20" s="18"/>
      <c r="R20" s="18" t="str">
        <f>IF(入力!R11="","",入力!R11)</f>
        <v>299</v>
      </c>
      <c r="S20" s="18" t="str">
        <f>IF(入力!W11="","",入力!W11)</f>
        <v>2118</v>
      </c>
      <c r="T20" s="18" t="str">
        <f>IF(入力!P12="","",入力!P12)</f>
        <v>千葉県安房郡鋸南町竜島911-12</v>
      </c>
      <c r="U20" s="18" t="str">
        <f>IF(入力!AL11="","",入力!AL11)</f>
        <v/>
      </c>
      <c r="V20" s="18" t="str">
        <f>IF(入力!AK12="","",入力!AK12)</f>
        <v/>
      </c>
      <c r="W20" s="18" t="str">
        <f>IF(入力!AP12="","",入力!AP12)</f>
        <v/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232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233</v>
      </c>
      <c r="C22" s="18" t="str">
        <f>IF(入力!C16="","",入力!C16)</f>
        <v>高名</v>
      </c>
      <c r="D22" s="18" t="str">
        <f>IF(入力!E16="","",入力!E16)</f>
        <v>じゅん</v>
      </c>
      <c r="E22" s="18" t="str">
        <f>IF(入力!C15="","",入力!C15)</f>
        <v>タカナ</v>
      </c>
      <c r="F22" s="18" t="str">
        <f>IF(入力!E15="","",入力!E15)</f>
        <v>ジュン</v>
      </c>
      <c r="G22" s="18"/>
      <c r="H22" s="18"/>
      <c r="I22" s="18"/>
      <c r="J22" s="18"/>
      <c r="K22" s="18"/>
      <c r="L22" s="18" t="str">
        <f>IF(入力!AT15="","",入力!AT15)</f>
        <v/>
      </c>
      <c r="M22" s="18"/>
      <c r="N22" s="18" t="str">
        <f>IF(入力!C21="","",入力!C21)</f>
        <v/>
      </c>
      <c r="O22" s="18" t="str">
        <f>IF(入力!E21="","",入力!E21)</f>
        <v/>
      </c>
      <c r="P22" s="18" t="str">
        <f>IF(入力!G21="","",入力!G21)</f>
        <v/>
      </c>
      <c r="Q22" s="18"/>
      <c r="R22" s="18" t="str">
        <f>IF(入力!R15="","",入力!R15)</f>
        <v>299</v>
      </c>
      <c r="S22" s="18" t="str">
        <f>IF(入力!W15="","",入力!W15)</f>
        <v>2118</v>
      </c>
      <c r="T22" s="18" t="str">
        <f>IF(入力!P16="","",入力!P16)</f>
        <v>千葉県安房郡鋸南町竜島911-12</v>
      </c>
      <c r="U22" s="18" t="str">
        <f>IF(入力!AL15="","",入力!AL15)</f>
        <v>080</v>
      </c>
      <c r="V22" s="18" t="str">
        <f>IF(入力!AK16="","",入力!AK16)</f>
        <v>3407</v>
      </c>
      <c r="W22" s="18" t="str">
        <f>IF(入力!AP16="","",入力!AP16)</f>
        <v>7793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234</v>
      </c>
      <c r="C23" s="18" t="str">
        <f>IF(入力!$C$14="","",入力!$C$14)</f>
        <v/>
      </c>
      <c r="D23" s="18" t="str">
        <f>IF(入力!$E$14="","",入力!$E$14)</f>
        <v/>
      </c>
      <c r="E23" s="18" t="str">
        <f>IF(入力!$C$13="","",入力!$C$13)</f>
        <v/>
      </c>
      <c r="F23" s="18" t="str">
        <f>IF(入力!$E$13="","",入力!$E$13)</f>
        <v/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92</v>
      </c>
      <c r="C24" s="22" t="str">
        <f>VLOOKUP($B$51,$A$53:$F$352,3)</f>
        <v>伊関</v>
      </c>
      <c r="D24" s="22" t="str">
        <f>VLOOKUP($B$51,$A$53:$F$352,4)</f>
        <v>愛輝</v>
      </c>
      <c r="E24" s="22" t="str">
        <f>VLOOKUP($B$51,$A$53:$F$352,5)</f>
        <v>イセキ</v>
      </c>
      <c r="F24" s="22" t="str">
        <f>VLOOKUP($B$51,$A$53:$F$352,6)</f>
        <v>アキ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spans="1:41">
      <c r="A51" s="25" t="s">
        <v>235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236</v>
      </c>
      <c r="B52" s="28" t="s">
        <v>165</v>
      </c>
      <c r="C52" s="4" t="s">
        <v>237</v>
      </c>
      <c r="D52" s="4" t="s">
        <v>238</v>
      </c>
      <c r="E52" s="4" t="s">
        <v>239</v>
      </c>
      <c r="F52" s="4" t="s">
        <v>240</v>
      </c>
      <c r="G52" s="4" t="s">
        <v>214</v>
      </c>
      <c r="H52" s="4" t="s">
        <v>241</v>
      </c>
      <c r="I52" s="4" t="s">
        <v>167</v>
      </c>
      <c r="J52" s="4" t="s">
        <v>242</v>
      </c>
      <c r="K52" s="4" t="s">
        <v>243</v>
      </c>
      <c r="L52" s="4" t="s">
        <v>244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伊関</v>
      </c>
      <c r="D53" s="18" t="str">
        <f>IF(入力!E26="","",入力!E26)</f>
        <v>愛輝</v>
      </c>
      <c r="E53" s="18" t="str">
        <f>IF(入力!C25="","",入力!C25)</f>
        <v>イセキ</v>
      </c>
      <c r="F53" s="18" t="str">
        <f>IF(入力!E25="","",入力!E25)</f>
        <v>アキ</v>
      </c>
      <c r="G53" s="18">
        <f>IF(入力!M25="","",入力!M25)</f>
        <v>511492049</v>
      </c>
      <c r="H53" s="18" t="str">
        <f>IF(入力!I25="","",入力!I25)</f>
        <v>鋸南小学校</v>
      </c>
      <c r="I53" s="18">
        <f>IF(入力!G25="","",入力!G25)</f>
        <v>6</v>
      </c>
      <c r="J53" s="18">
        <f>IF(入力!P25="","",入力!P25)</f>
        <v>148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大古</v>
      </c>
      <c r="D54" s="18" t="str">
        <f>IF(入力!E28="","",入力!E28)</f>
        <v>彩希帆</v>
      </c>
      <c r="E54" s="18" t="str">
        <f>IF(入力!C27="","",入力!C27)</f>
        <v>オオコ</v>
      </c>
      <c r="F54" s="18" t="str">
        <f>IF(入力!E27="","",入力!E27)</f>
        <v>サキホ</v>
      </c>
      <c r="G54" s="18">
        <f>IF(入力!M27="","",入力!M27)</f>
        <v>511492078</v>
      </c>
      <c r="H54" s="18" t="str">
        <f>IF(入力!I27="","",入力!I27)</f>
        <v>鋸南小学校</v>
      </c>
      <c r="I54" s="18">
        <f>IF(入力!G27="","",入力!G27)</f>
        <v>6</v>
      </c>
      <c r="J54" s="18">
        <f>IF(入力!P27="","",入力!P27)</f>
        <v>155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大胡</v>
      </c>
      <c r="D55" s="18" t="str">
        <f>IF(入力!E30="","",入力!E30)</f>
        <v>夏海</v>
      </c>
      <c r="E55" s="18" t="str">
        <f>IF(入力!C29="","",入力!C29)</f>
        <v>オオゴ</v>
      </c>
      <c r="F55" s="18" t="str">
        <f>IF(入力!E29="","",入力!E29)</f>
        <v>ナツミ</v>
      </c>
      <c r="G55" s="18">
        <f>IF(入力!M29="","",入力!M29)</f>
        <v>512530063</v>
      </c>
      <c r="H55" s="18" t="str">
        <f>IF(入力!I29="","",入力!I29)</f>
        <v>鋸南小学校</v>
      </c>
      <c r="I55" s="18">
        <f>IF(入力!G29="","",入力!G29)</f>
        <v>6</v>
      </c>
      <c r="J55" s="18">
        <f>IF(入力!P29="","",入力!P29)</f>
        <v>166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>A55+1</f>
        <v>4</v>
      </c>
      <c r="B56" s="18">
        <f>IF(入力!B31="","",入力!B31)</f>
        <v>4</v>
      </c>
      <c r="C56" s="18" t="str">
        <f>IF(入力!C32="","",入力!C32)</f>
        <v>池田</v>
      </c>
      <c r="D56" s="18" t="str">
        <f>IF(入力!E32="","",入力!E32)</f>
        <v>帆香</v>
      </c>
      <c r="E56" s="18" t="str">
        <f>IF(入力!C31="","",入力!C31)</f>
        <v>イケダ</v>
      </c>
      <c r="F56" s="18" t="str">
        <f>IF(入力!E31="","",入力!E31)</f>
        <v>ホノカ</v>
      </c>
      <c r="G56" s="18">
        <f>IF(入力!M31="","",入力!M31)</f>
        <v>512530086</v>
      </c>
      <c r="H56" s="18" t="str">
        <f>IF(入力!I31="","",入力!I31)</f>
        <v>鋸南小学校</v>
      </c>
      <c r="I56" s="18">
        <f>IF(入力!G31="","",入力!G31)</f>
        <v>5</v>
      </c>
      <c r="J56" s="18">
        <f>IF(入力!P31="","",入力!P31)</f>
        <v>138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>A56+1</f>
        <v>5</v>
      </c>
      <c r="B57" s="18">
        <f>IF(入力!B33="","",入力!B33)</f>
        <v>5</v>
      </c>
      <c r="C57" s="18" t="str">
        <f>IF(入力!C34="","",入力!C34)</f>
        <v>矢野</v>
      </c>
      <c r="D57" s="18" t="str">
        <f>IF(入力!E34="","",入力!E34)</f>
        <v>史穏</v>
      </c>
      <c r="E57" s="18" t="str">
        <f>IF(入力!C33="","",入力!C33)</f>
        <v>ヤノ</v>
      </c>
      <c r="F57" s="18" t="str">
        <f>IF(入力!E33="","",入力!E33)</f>
        <v>シオン</v>
      </c>
      <c r="G57" s="18">
        <f>IF(入力!M33="","",入力!M33)</f>
        <v>513276537</v>
      </c>
      <c r="H57" s="18" t="str">
        <f>IF(入力!I33="","",入力!I33)</f>
        <v>鋸南小学校</v>
      </c>
      <c r="I57" s="18">
        <f>IF(入力!G33="","",入力!G33)</f>
        <v>5</v>
      </c>
      <c r="J57" s="18">
        <f>IF(入力!P33="","",入力!P33)</f>
        <v>151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>A57+1</f>
        <v>6</v>
      </c>
      <c r="B58" s="18">
        <f>IF(入力!B35="","",入力!B35)</f>
        <v>6</v>
      </c>
      <c r="C58" s="18" t="str">
        <f>IF(入力!C36="","",入力!C36)</f>
        <v>川名</v>
      </c>
      <c r="D58" s="18" t="str">
        <f>IF(入力!E36="","",入力!E36)</f>
        <v>結月</v>
      </c>
      <c r="E58" s="18" t="str">
        <f>IF(入力!C35="","",入力!C35)</f>
        <v>カワナ</v>
      </c>
      <c r="F58" s="18" t="str">
        <f>IF(入力!E35="","",入力!E35)</f>
        <v>ユヅキ</v>
      </c>
      <c r="G58" s="18">
        <f>IF(入力!M35="","",入力!M35)</f>
        <v>514796801</v>
      </c>
      <c r="H58" s="18" t="str">
        <f>IF(入力!I35="","",入力!I35)</f>
        <v>鋸南小学校</v>
      </c>
      <c r="I58" s="18">
        <f>IF(入力!G35="","",入力!G35)</f>
        <v>5</v>
      </c>
      <c r="J58" s="18">
        <f>IF(入力!P35="","",入力!P35)</f>
        <v>149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>A58+1</f>
        <v>7</v>
      </c>
      <c r="B59" s="18">
        <f>IF(入力!B37="","",入力!B37)</f>
        <v>7</v>
      </c>
      <c r="C59" s="18" t="str">
        <f>IF(入力!C38="","",入力!C38)</f>
        <v>鈴木</v>
      </c>
      <c r="D59" s="18" t="str">
        <f>IF(入力!E38="","",入力!E38)</f>
        <v>りな</v>
      </c>
      <c r="E59" s="18" t="str">
        <f>IF(入力!C37="","",入力!C37)</f>
        <v>スズキ</v>
      </c>
      <c r="F59" s="18" t="str">
        <f>IF(入力!E37="","",入力!E37)</f>
        <v>リナ</v>
      </c>
      <c r="G59" s="18">
        <f>IF(入力!M37="","",入力!M37)</f>
        <v>514796815</v>
      </c>
      <c r="H59" s="18" t="str">
        <f>IF(入力!I37="","",入力!I37)</f>
        <v>鋸南小学校</v>
      </c>
      <c r="I59" s="18">
        <f>IF(入力!G37="","",入力!G37)</f>
        <v>5</v>
      </c>
      <c r="J59" s="18">
        <f>IF(入力!P37="","",入力!P37)</f>
        <v>137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>A59+1</f>
        <v>8</v>
      </c>
      <c r="B60" s="18">
        <f>IF(入力!B39="","",入力!B39)</f>
        <v>8</v>
      </c>
      <c r="C60" s="18" t="str">
        <f>IF(入力!C40="","",入力!C40)</f>
        <v>庄司</v>
      </c>
      <c r="D60" s="18" t="str">
        <f>IF(入力!E40="","",入力!E40)</f>
        <v>美咲</v>
      </c>
      <c r="E60" s="18" t="str">
        <f>IF(入力!C39="","",入力!C39)</f>
        <v>ショウジ</v>
      </c>
      <c r="F60" s="18" t="str">
        <f>IF(入力!E39="","",入力!E39)</f>
        <v>ミサキ</v>
      </c>
      <c r="G60" s="18">
        <f>IF(入力!M39="","",入力!M39)</f>
        <v>515530262</v>
      </c>
      <c r="H60" s="18" t="str">
        <f>IF(入力!I39="","",入力!I39)</f>
        <v>鋸南小学校</v>
      </c>
      <c r="I60" s="18">
        <f>IF(入力!G39="","",入力!G39)</f>
        <v>4</v>
      </c>
      <c r="J60" s="18">
        <f>IF(入力!P39="","",入力!P39)</f>
        <v>135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>A60+1</f>
        <v>9</v>
      </c>
      <c r="B61" s="18">
        <f>IF(入力!B41="","",入力!B41)</f>
        <v>9</v>
      </c>
      <c r="C61" s="18" t="str">
        <f>IF(入力!C42="","",入力!C42)</f>
        <v>大古</v>
      </c>
      <c r="D61" s="18" t="str">
        <f>IF(入力!E42="","",入力!E42)</f>
        <v>菜帆花</v>
      </c>
      <c r="E61" s="18" t="str">
        <f>IF(入力!C41="","",入力!C41)</f>
        <v>オオコ</v>
      </c>
      <c r="F61" s="18" t="str">
        <f>IF(入力!E41="","",入力!E41)</f>
        <v>ナホカ</v>
      </c>
      <c r="G61" s="18">
        <f>IF(入力!M41="","",入力!M41)</f>
        <v>515527266</v>
      </c>
      <c r="H61" s="18" t="str">
        <f>IF(入力!I41="","",入力!I41)</f>
        <v>鋸南小学校</v>
      </c>
      <c r="I61" s="18">
        <f>IF(入力!G41="","",入力!G41)</f>
        <v>4</v>
      </c>
      <c r="J61" s="18">
        <f>IF(入力!P41="","",入力!P41)</f>
        <v>137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>A61+1</f>
        <v>10</v>
      </c>
      <c r="B62" s="18">
        <f>IF(入力!B43="","",入力!B43)</f>
        <v>10</v>
      </c>
      <c r="C62" s="18" t="str">
        <f>IF(入力!C44="","",入力!C44)</f>
        <v>富永</v>
      </c>
      <c r="D62" s="18" t="str">
        <f>IF(入力!E44="","",入力!E44)</f>
        <v>怜央奈</v>
      </c>
      <c r="E62" s="18" t="str">
        <f>IF(入力!C43="","",入力!C43)</f>
        <v>トミナガ</v>
      </c>
      <c r="F62" s="18" t="str">
        <f>IF(入力!E43="","",入力!E43)</f>
        <v>レオナ</v>
      </c>
      <c r="G62" s="18">
        <f>IF(入力!M43="","",入力!M43)</f>
        <v>516088301</v>
      </c>
      <c r="H62" s="18" t="str">
        <f>IF(入力!I43="","",入力!I43)</f>
        <v>鋸南小学校</v>
      </c>
      <c r="I62" s="18">
        <f>IF(入力!G43="","",入力!G43)</f>
        <v>3</v>
      </c>
      <c r="J62" s="18">
        <f>IF(入力!P43="","",入力!P43)</f>
        <v>130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>A62+1</f>
        <v>11</v>
      </c>
      <c r="B63" s="18">
        <f>IF(入力!B45="","",入力!B45)</f>
        <v>11</v>
      </c>
      <c r="C63" s="18" t="str">
        <f>IF(入力!C46="","",入力!C46)</f>
        <v>三堀</v>
      </c>
      <c r="D63" s="18" t="str">
        <f>IF(入力!E46="","",入力!E46)</f>
        <v>紗希</v>
      </c>
      <c r="E63" s="18" t="str">
        <f>IF(入力!C45="","",入力!C45)</f>
        <v>ミホリ</v>
      </c>
      <c r="F63" s="18" t="str">
        <f>IF(入力!E45="","",入力!E45)</f>
        <v>サキ</v>
      </c>
      <c r="G63" s="18">
        <f>IF(入力!M45="","",入力!M45)</f>
        <v>516088007</v>
      </c>
      <c r="H63" s="18" t="str">
        <f>IF(入力!I45="","",入力!I45)</f>
        <v>鋸南小学校</v>
      </c>
      <c r="I63" s="18">
        <f>IF(入力!G45="","",入力!G45)</f>
        <v>3</v>
      </c>
      <c r="J63" s="18">
        <f>IF(入力!P45="","",入力!P45)</f>
        <v>132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>A63+1</f>
        <v>12</v>
      </c>
      <c r="B64" s="18">
        <f>IF(入力!B47="","",入力!B47)</f>
        <v>12</v>
      </c>
      <c r="C64" s="18" t="str">
        <f>IF(入力!C48="","",入力!C48)</f>
        <v>鈴木</v>
      </c>
      <c r="D64" s="18" t="str">
        <f>IF(入力!E48="","",入力!E48)</f>
        <v>光</v>
      </c>
      <c r="E64" s="18" t="str">
        <f>IF(入力!C47="","",入力!C47)</f>
        <v>スズキ</v>
      </c>
      <c r="F64" s="18" t="str">
        <f>IF(入力!E47="","",入力!E47)</f>
        <v>ヒカリ</v>
      </c>
      <c r="G64" s="18">
        <f>IF(入力!M47="","",入力!M47)</f>
        <v>514930659</v>
      </c>
      <c r="H64" s="18" t="str">
        <f>IF(入力!I47="","",入力!I47)</f>
        <v>鋸南小学校</v>
      </c>
      <c r="I64" s="18">
        <f>IF(入力!G47="","",入力!G47)</f>
        <v>2</v>
      </c>
      <c r="J64" s="18">
        <f>IF(入力!P47="","",入力!P47)</f>
        <v>121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>A64+1</f>
        <v>13</v>
      </c>
      <c r="B65" s="18">
        <f>IF(入力!B49="","",入力!B49)</f>
        <v>13</v>
      </c>
      <c r="C65" s="18" t="str">
        <f>IF(入力!C50="","",入力!C50)</f>
        <v>大胡</v>
      </c>
      <c r="D65" s="18" t="str">
        <f>IF(入力!E50="","",入力!E50)</f>
        <v>夏織</v>
      </c>
      <c r="E65" s="18" t="str">
        <f>IF(入力!C49="","",入力!C49)</f>
        <v>オオゴ</v>
      </c>
      <c r="F65" s="18" t="str">
        <f>IF(入力!E49="","",入力!E49)</f>
        <v>カオリ</v>
      </c>
      <c r="G65" s="18">
        <f>IF(入力!M49="","",入力!M49)</f>
        <v>514930668</v>
      </c>
      <c r="H65" s="18" t="str">
        <f>IF(入力!I49="","",入力!I49)</f>
        <v>鋸南小学校</v>
      </c>
      <c r="I65" s="18">
        <f>IF(入力!G49="","",入力!G49)</f>
        <v>2</v>
      </c>
      <c r="J65" s="18">
        <f>IF(入力!P49="","",入力!P49)</f>
        <v>132</v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>A65+1</f>
        <v>14</v>
      </c>
      <c r="B66" s="18">
        <f>IF(入力!B51="","",入力!B51)</f>
        <v>14</v>
      </c>
      <c r="C66" s="18" t="str">
        <f>IF(入力!C52="","",入力!C52)</f>
        <v>三堀</v>
      </c>
      <c r="D66" s="18" t="str">
        <f>IF(入力!E52="","",入力!E52)</f>
        <v>結香</v>
      </c>
      <c r="E66" s="18" t="str">
        <f>IF(入力!C51="","",入力!C51)</f>
        <v>ミホリ</v>
      </c>
      <c r="F66" s="18" t="str">
        <f>IF(入力!E51="","",入力!E51)</f>
        <v>ユウカ</v>
      </c>
      <c r="G66" s="18">
        <f>IF(入力!M51="","",入力!M51)</f>
        <v>516088168</v>
      </c>
      <c r="H66" s="18" t="str">
        <f>IF(入力!I51="","",入力!I51)</f>
        <v>鋸南小学校</v>
      </c>
      <c r="I66" s="18">
        <f>IF(入力!G51="","",入力!G51)</f>
        <v>2</v>
      </c>
      <c r="J66" s="18">
        <f>IF(入力!P51="","",入力!P51)</f>
        <v>126</v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>A66+1</f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>A67+1</f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>A68+1</f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>A69+1</f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>A70+1</f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>A71+1</f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>A72+1</f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>A73+1</f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>A74+1</f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>A75+1</f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>A76+1</f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>A77+1</f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>A78+1</f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>A79+1</f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>A80+1</f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>A81+1</f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>A82+1</f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>A83+1</f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>A84+1</f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>A85+1</f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>A86+1</f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>A87+1</f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>A88+1</f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>A89+1</f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>A90+1</f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>A91+1</f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>A92+1</f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>A93+1</f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>A94+1</f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>A95+1</f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>A96+1</f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>A97+1</f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>A98+1</f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>A99+1</f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>A100+1</f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>A101+1</f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>A102+1</f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>A103+1</f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>A104+1</f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>A105+1</f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>A106+1</f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>A107+1</f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>A108+1</f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>A109+1</f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>A110+1</f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>A111+1</f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>A112+1</f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>A113+1</f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>A114+1</f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>A115+1</f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>A116+1</f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>A117+1</f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>A119+1</f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>A120+1</f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>A121+1</f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>A122+1</f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>A123+1</f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>A124+1</f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>A125+1</f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>A126+1</f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>A127+1</f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>A128+1</f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>A129+1</f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>A130+1</f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>A131+1</f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>A132+1</f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>A133+1</f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>A134+1</f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>A135+1</f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>A136+1</f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>A137+1</f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>A138+1</f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>A139+1</f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>A140+1</f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>A141+1</f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>A142+1</f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>A143+1</f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>A144+1</f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>A145+1</f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>A146+1</f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>A147+1</f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>A148+1</f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>A149+1</f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>A150+1</f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>A151+1</f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>A152+1</f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>A153+1</f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>A154+1</f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>A155+1</f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>A156+1</f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>A157+1</f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>A158+1</f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>A159+1</f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>A160+1</f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>A161+1</f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>A162+1</f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>A163+1</f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>A164+1</f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>A165+1</f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>A166+1</f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>A167+1</f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>A168+1</f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>A169+1</f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>A170+1</f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>A171+1</f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>A172+1</f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>A173+1</f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>A174+1</f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>A175+1</f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>A176+1</f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>A177+1</f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>A178+1</f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>A179+1</f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>A180+1</f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>A181+1</f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>A183+1</f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>A184+1</f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>A185+1</f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>A186+1</f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>A187+1</f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>A188+1</f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>A189+1</f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>A190+1</f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>A191+1</f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>A192+1</f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>A193+1</f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>A194+1</f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>A195+1</f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>A196+1</f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>A197+1</f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>A198+1</f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>A199+1</f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>A200+1</f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>A201+1</f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>A202+1</f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>A203+1</f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>A204+1</f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>A205+1</f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>A206+1</f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>A207+1</f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>A208+1</f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>A209+1</f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>A210+1</f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>A211+1</f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>A212+1</f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>A213+1</f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>A214+1</f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>A215+1</f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>A216+1</f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>A217+1</f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>A218+1</f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>A219+1</f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>A220+1</f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>A221+1</f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>A222+1</f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>A223+1</f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>A224+1</f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>A225+1</f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>A226+1</f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>A227+1</f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>A228+1</f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>A229+1</f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>A230+1</f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>A231+1</f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>A232+1</f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>A233+1</f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>A234+1</f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>A235+1</f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>A236+1</f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>A237+1</f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>A238+1</f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>A239+1</f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>A240+1</f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>A241+1</f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>A242+1</f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>A243+1</f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>A244+1</f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>A245+1</f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>A247+1</f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>A248+1</f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>A249+1</f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>A250+1</f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>A251+1</f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>A252+1</f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>A253+1</f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>A254+1</f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>A255+1</f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>A256+1</f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>A257+1</f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>A258+1</f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>A259+1</f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>A260+1</f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>A261+1</f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>A262+1</f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>A263+1</f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>A264+1</f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>A265+1</f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>A266+1</f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>A267+1</f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>A268+1</f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>A269+1</f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>A270+1</f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>A271+1</f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>A272+1</f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>A273+1</f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>A274+1</f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>A275+1</f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>A276+1</f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>A277+1</f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>A278+1</f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>A279+1</f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>A280+1</f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>A281+1</f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>A282+1</f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>A283+1</f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>A284+1</f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>A285+1</f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>A286+1</f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>A287+1</f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>A288+1</f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>A289+1</f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>A290+1</f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>A291+1</f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>A292+1</f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>A293+1</f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>A294+1</f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>A295+1</f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>A296+1</f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>A297+1</f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>A298+1</f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>A299+1</f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>A300+1</f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>A301+1</f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>A302+1</f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>A303+1</f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>A304+1</f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>A305+1</f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>A306+1</f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>A307+1</f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>A308+1</f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>A309+1</f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>A311+1</f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>A312+1</f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>A313+1</f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>A314+1</f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>A315+1</f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>A316+1</f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>A317+1</f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>A318+1</f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>A319+1</f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>A320+1</f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>A321+1</f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>A322+1</f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>A323+1</f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>A324+1</f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>A325+1</f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>A326+1</f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>A327+1</f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>A328+1</f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>A329+1</f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>A330+1</f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>A331+1</f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>A332+1</f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>A333+1</f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>A334+1</f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>A335+1</f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>A336+1</f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>A337+1</f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>A338+1</f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>A339+1</f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>A340+1</f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>A341+1</f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>A342+1</f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>A343+1</f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>A344+1</f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>A345+1</f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>A346+1</f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>A347+1</f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>A348+1</f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>A349+1</f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>A350+1</f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>A351+1</f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699305555555556" right="0.699305555555556" top="0.75" bottom="0.75" header="0.3" footer="0.3"/>
  <pageSetup paperSize="9" orientation="portrait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dcterms:created xsi:type="dcterms:W3CDTF">2014-04-05T09:56:00Z</dcterms:created>
  <cp:lastPrinted>2016-05-09T15:17:00Z</cp:lastPrinted>
  <dcterms:modified xsi:type="dcterms:W3CDTF">2017-09-28T13:35:38Z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