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0スターズバレー関係\entry\20171015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<sst xmlns="http://schemas.openxmlformats.org/spreadsheetml/2006/main" count="437" uniqueCount="295">
  <si>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</si>
  <si>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</si>
  <si>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</si>
  <si>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</si>
  <si>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</si>
  <si>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</si>
  <si>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</si>
  <si>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</si>
  <si>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</si>
  <si>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</si>
  <si>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</si>
  <si>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</si>
  <si>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</si>
  <si>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</si>
  <si>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</si>
  <si>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</si>
  <si>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</si>
  <si>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</si>
  <si>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</si>
  <si>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</si>
  <si>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</si>
  <si>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</si>
  <si>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</si>
  <si>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</si>
  <si>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</si>
  <si>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</si>
  <si>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</si>
  <si>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</si>
  <si>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</si>
  <si>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</si>
  <si>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</si>
  <si>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</si>
  <si>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</si>
  <si>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</si>
  <si>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</si>
  <si>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</si>
  <si>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</si>
  <si>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</si>
  <si>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</si>
  <si>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</si>
  <si>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</si>
  <si>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</si>
  <si>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</si>
  <si>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</si>
  <si>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</si>
  <si>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</si>
  <si>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</si>
  <si>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</si>
  <si>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</si>
  <si>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</si>
  <si>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</si>
  <si>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</si>
  <si>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</si>
  <si>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</si>
  <si>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</si>
  <si>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</si>
  <si>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</si>
  <si>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</si>
  <si>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</si>
  <si>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</si>
  <si>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</si>
  <si>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</si>
  <si>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</si>
  <si>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</si>
  <si>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</si>
  <si>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</si>
  <si>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</si>
  <si>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</si>
  <si>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</si>
  <si>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</si>
  <si>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</si>
  <si>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</si>
  <si>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</si>
  <si>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</si>
  <si>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</si>
  <si>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</si>
  <si>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</si>
  <si>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</si>
  <si>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</si>
  <si>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</si>
  <si>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</si>
  <si>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</si>
  <si>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</si>
  <si>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</si>
  <si>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</si>
  <si>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</si>
  <si>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</si>
  <si>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</si>
  <si>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</si>
  <si>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</si>
  <si>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</si>
  <si>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</si>
  <si>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</si>
  <si>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</si>
  <si>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</si>
  <si>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</si>
  <si>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</si>
  <si>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</si>
  <si>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</si>
  <si>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</si>
  <si>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</si>
  <si>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</si>
  <si>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</si>
  <si>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</si>
  <si>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</si>
  <si>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</si>
  <si>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</si>
  <si>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</si>
  <si>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</si>
  <si>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</si>
  <si>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</si>
  <si>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</si>
  <si>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</si>
  <si>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</si>
  <si>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</si>
  <si>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</si>
  <si>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</si>
  <si>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</si>
  <si>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</si>
  <si>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</si>
  <si>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</si>
  <si>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</si>
  <si>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</si>
  <si>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</si>
  <si>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</si>
  <si>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</si>
  <si>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</si>
  <si>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</si>
  <si>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</si>
  <si>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</si>
  <si>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</si>
  <si>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</si>
  <si>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</si>
  <si>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</si>
  <si>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</si>
  <si>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</si>
  <si>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</si>
  <si>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</si>
  <si>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</si>
  <si>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</si>
  <si>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</si>
  <si>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</si>
  <si>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</si>
  <si>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</si>
  <si>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</si>
  <si>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</si>
  <si>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</si>
  <si>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</si>
  <si>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</si>
  <si>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</si>
  <si>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</si>
  <si>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</si>
  <si>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</si>
  <si>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</si>
  <si>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</si>
  <si>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</si>
  <si>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</si>
  <si>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</si>
  <si>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</si>
  <si>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</si>
  <si>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</si>
  <si>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</si>
  <si>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</si>
  <si>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</si>
  <si>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</si>
  <si>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</si>
  <si>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</si>
  <si>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</si>
  <si>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</si>
  <si>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</si>
  <si>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</si>
  <si>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</si>
  <si>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</si>
  <si>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</si>
  <si>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</si>
  <si>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</si>
  <si>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</si>
  <si>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</si>
  <si>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</si>
  <si>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</si>
  <si>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</si>
  <si>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</si>
  <si>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</si>
  <si>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</si>
  <si>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</si>
  <si>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</si>
  <si>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</si>
  <si>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</si>
  <si>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</si>
  <si>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</si>
  <si>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</si>
  <si>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</si>
  <si>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</si>
  <si>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</si>
  <si>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</si>
  <si>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</si>
  <si>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</si>
  <si>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</si>
  <si>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</si>
  <si>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</si>
  <si>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</si>
  <si>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</si>
  <si>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</si>
  <si>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</si>
  <si>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</si>
  <si>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</si>
  <si>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コイズミ</t>
    <phoneticPr fontId="2"/>
  </si>
  <si>
    <t>アンナ</t>
    <phoneticPr fontId="2"/>
  </si>
  <si>
    <t>小泉</t>
    <rPh sb="0" eb="2">
      <t>コイズミ</t>
    </rPh>
    <phoneticPr fontId="2"/>
  </si>
  <si>
    <t>杏奈</t>
    <rPh sb="0" eb="2">
      <t>アンナ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</si>
  <si>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</si>
  <si>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</si>
  <si>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</si>
  <si>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</si>
  <si>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</si>
  <si>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</si>
  <si>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</si>
  <si>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</si>
  <si>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</si>
  <si>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</si>
  <si>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</si>
  <si>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ハヤカワ</t>
    <phoneticPr fontId="2"/>
  </si>
  <si>
    <t>カレン</t>
    <phoneticPr fontId="2"/>
  </si>
  <si>
    <t>早川</t>
    <rPh sb="0" eb="2">
      <t>ハヤカワ</t>
    </rPh>
    <phoneticPr fontId="2"/>
  </si>
  <si>
    <t>楓恋</t>
    <rPh sb="0" eb="2">
      <t>カレン</t>
    </rPh>
    <phoneticPr fontId="2"/>
  </si>
  <si>
    <t>ウチボリ</t>
    <phoneticPr fontId="2"/>
  </si>
  <si>
    <t>チヒロ</t>
    <phoneticPr fontId="2"/>
  </si>
  <si>
    <t>内堀</t>
    <rPh sb="0" eb="2">
      <t>ウチボリ</t>
    </rPh>
    <phoneticPr fontId="2"/>
  </si>
  <si>
    <t>千尋</t>
    <rPh sb="0" eb="2">
      <t>チヒロ</t>
    </rPh>
    <phoneticPr fontId="2"/>
  </si>
  <si>
    <t>スズキ</t>
    <phoneticPr fontId="2"/>
  </si>
  <si>
    <t>チヒロ</t>
    <phoneticPr fontId="2"/>
  </si>
  <si>
    <t>鈴木</t>
    <rPh sb="0" eb="2">
      <t>スズキ</t>
    </rPh>
    <phoneticPr fontId="2"/>
  </si>
  <si>
    <t>ちひろ</t>
    <phoneticPr fontId="2"/>
  </si>
  <si>
    <t>オカダ</t>
    <phoneticPr fontId="2"/>
  </si>
  <si>
    <t>ユナ</t>
    <phoneticPr fontId="2"/>
  </si>
  <si>
    <t>岡田</t>
    <rPh sb="0" eb="2">
      <t>オカダ</t>
    </rPh>
    <phoneticPr fontId="2"/>
  </si>
  <si>
    <t>侑奈</t>
    <rPh sb="0" eb="1">
      <t>ユウ</t>
    </rPh>
    <rPh sb="1" eb="2">
      <t>ナ</t>
    </rPh>
    <phoneticPr fontId="2"/>
  </si>
  <si>
    <t>スズキ</t>
    <phoneticPr fontId="2"/>
  </si>
  <si>
    <t>サワカ</t>
    <phoneticPr fontId="2"/>
  </si>
  <si>
    <t>爽夏</t>
    <rPh sb="0" eb="1">
      <t>サワ</t>
    </rPh>
    <rPh sb="1" eb="2">
      <t>ナツ</t>
    </rPh>
    <phoneticPr fontId="2"/>
  </si>
  <si>
    <t>マエダ</t>
    <phoneticPr fontId="2"/>
  </si>
  <si>
    <t>メイ</t>
    <phoneticPr fontId="2"/>
  </si>
  <si>
    <t>前田</t>
    <rPh sb="0" eb="2">
      <t>マエダ</t>
    </rPh>
    <phoneticPr fontId="2"/>
  </si>
  <si>
    <t>芽依</t>
    <rPh sb="0" eb="2">
      <t>メイ</t>
    </rPh>
    <phoneticPr fontId="2"/>
  </si>
  <si>
    <t>マツキ</t>
    <phoneticPr fontId="2"/>
  </si>
  <si>
    <t>ハナ</t>
    <phoneticPr fontId="2"/>
  </si>
  <si>
    <t>松木</t>
    <rPh sb="0" eb="2">
      <t>マツキ</t>
    </rPh>
    <phoneticPr fontId="2"/>
  </si>
  <si>
    <t>花南</t>
    <rPh sb="0" eb="1">
      <t>ハナ</t>
    </rPh>
    <rPh sb="1" eb="2">
      <t>ナン</t>
    </rPh>
    <phoneticPr fontId="2"/>
  </si>
  <si>
    <t>コイズミ</t>
    <phoneticPr fontId="2"/>
  </si>
  <si>
    <t>ユズキ</t>
    <phoneticPr fontId="2"/>
  </si>
  <si>
    <t>柚姫</t>
    <rPh sb="0" eb="1">
      <t>ユズ</t>
    </rPh>
    <rPh sb="1" eb="2">
      <t>キ</t>
    </rPh>
    <phoneticPr fontId="2"/>
  </si>
  <si>
    <t>吉田</t>
    <rPh sb="0" eb="2">
      <t>ヨシダ</t>
    </rPh>
    <phoneticPr fontId="2"/>
  </si>
  <si>
    <t>璃未夏</t>
    <rPh sb="0" eb="1">
      <t>リ</t>
    </rPh>
    <rPh sb="1" eb="2">
      <t>ミ</t>
    </rPh>
    <rPh sb="2" eb="3">
      <t>カ</t>
    </rPh>
    <phoneticPr fontId="2"/>
  </si>
  <si>
    <t>ミヒロ</t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</si>
  <si>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</si>
  <si>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</si>
  <si>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</si>
  <si>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</si>
  <si>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</si>
  <si>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</si>
  <si>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</si>
  <si>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</si>
  <si>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コイズミ</t>
    <phoneticPr fontId="2"/>
  </si>
  <si>
    <t>ノリユキ</t>
    <phoneticPr fontId="2"/>
  </si>
  <si>
    <t>小泉</t>
    <rPh sb="0" eb="2">
      <t>コイズミ</t>
    </rPh>
    <phoneticPr fontId="2"/>
  </si>
  <si>
    <t>宣之</t>
    <rPh sb="0" eb="2">
      <t>ノリユキ</t>
    </rPh>
    <phoneticPr fontId="2"/>
  </si>
  <si>
    <t>ミヤウチ</t>
    <phoneticPr fontId="2"/>
  </si>
  <si>
    <t>コウタロウ</t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</si>
  <si>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</si>
  <si>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</si>
  <si>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</si>
  <si>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</si>
  <si>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</si>
  <si>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</si>
  <si>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</si>
  <si>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</si>
  <si>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</si>
  <si>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</si>
  <si>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</si>
  <si>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</si>
  <si>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23</t>
    <phoneticPr fontId="2"/>
  </si>
  <si>
    <t>4031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</si>
  <si>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</si>
  <si>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</si>
  <si>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</si>
  <si>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ヨシダ</t>
  </si>
  <si>
    <t>リミカ</t>
  </si>
  <si>
    <t>花笑</t>
    <rPh sb="0" eb="1">
      <t>ハナ</t>
    </rPh>
    <rPh sb="1" eb="2">
      <t>エ</t>
    </rPh>
    <phoneticPr fontId="2"/>
  </si>
  <si>
    <t>加藤</t>
    <rPh sb="0" eb="2">
      <t>カトウ</t>
    </rPh>
    <phoneticPr fontId="2"/>
  </si>
  <si>
    <t>ハヤカワ</t>
    <phoneticPr fontId="2"/>
  </si>
  <si>
    <t>ハナエ</t>
    <phoneticPr fontId="2"/>
  </si>
  <si>
    <t>カトウ</t>
    <phoneticPr fontId="2"/>
  </si>
  <si>
    <t>スズカ</t>
    <phoneticPr fontId="2"/>
  </si>
  <si>
    <t>県大会でベスト８以上を目標に夏の間練習に取り組みました。
元気に走り回ってボールをつないで勝利を目指します！</t>
    <rPh sb="0" eb="3">
      <t>ケンタイカイ</t>
    </rPh>
    <rPh sb="8" eb="10">
      <t>イジョウ</t>
    </rPh>
    <rPh sb="11" eb="13">
      <t>モクヒョウ</t>
    </rPh>
    <rPh sb="14" eb="15">
      <t>ナツ</t>
    </rPh>
    <rPh sb="16" eb="17">
      <t>アイダ</t>
    </rPh>
    <rPh sb="17" eb="19">
      <t>レンシュウ</t>
    </rPh>
    <rPh sb="20" eb="21">
      <t>ト</t>
    </rPh>
    <rPh sb="22" eb="23">
      <t>ク</t>
    </rPh>
    <rPh sb="29" eb="31">
      <t>ゲンキ</t>
    </rPh>
    <rPh sb="32" eb="33">
      <t>ハシ</t>
    </rPh>
    <rPh sb="34" eb="35">
      <t>マワ</t>
    </rPh>
    <rPh sb="45" eb="47">
      <t>ショウリ</t>
    </rPh>
    <rPh sb="48" eb="50">
      <t>メザ</t>
    </rPh>
    <phoneticPr fontId="2"/>
  </si>
  <si>
    <t>涼風</t>
    <rPh sb="0" eb="2">
      <t>リョウフウ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</si>
</sst>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5" zoomScaleNormal="100" workbookViewId="0">
      <selection activeCell="M45" sqref="M45: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214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211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23011</v>
      </c>
      <c r="K5" s="145"/>
      <c r="L5" s="145"/>
      <c r="M5" s="145"/>
      <c r="N5" s="145"/>
      <c r="O5" s="145"/>
      <c r="P5" s="197" t="s">
        <v>212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213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255</v>
      </c>
      <c r="D7" s="135"/>
      <c r="E7" s="110" t="s">
        <v>256</v>
      </c>
      <c r="F7" s="111"/>
      <c r="G7" s="92">
        <v>506198732</v>
      </c>
      <c r="H7" s="92"/>
      <c r="I7" s="92"/>
      <c r="J7" s="92">
        <v>15959</v>
      </c>
      <c r="K7" s="92"/>
      <c r="L7" s="92"/>
      <c r="M7" s="92"/>
      <c r="N7" s="92"/>
      <c r="O7" s="92"/>
      <c r="P7" s="89" t="s">
        <v>72</v>
      </c>
      <c r="Q7" s="90"/>
      <c r="R7" s="108" t="s">
        <v>259</v>
      </c>
      <c r="S7" s="108"/>
      <c r="T7" s="108"/>
      <c r="U7" s="108"/>
      <c r="V7" s="50" t="s">
        <v>73</v>
      </c>
      <c r="W7" s="107" t="s">
        <v>260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275</v>
      </c>
      <c r="AM7" s="146"/>
      <c r="AN7" s="146"/>
      <c r="AO7" s="146"/>
      <c r="AP7" s="146"/>
      <c r="AQ7" s="146"/>
      <c r="AR7" s="146"/>
      <c r="AS7" s="59" t="s">
        <v>75</v>
      </c>
      <c r="AT7" s="259">
        <v>62</v>
      </c>
    </row>
    <row r="8" spans="1:51" ht="18" customHeight="1">
      <c r="A8" s="99"/>
      <c r="B8" s="100"/>
      <c r="C8" s="137" t="s">
        <v>257</v>
      </c>
      <c r="D8" s="138"/>
      <c r="E8" s="139" t="s">
        <v>258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261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276</v>
      </c>
      <c r="AL8" s="150"/>
      <c r="AM8" s="150"/>
      <c r="AN8" s="150"/>
      <c r="AO8" s="60" t="s">
        <v>76</v>
      </c>
      <c r="AP8" s="150" t="s">
        <v>277</v>
      </c>
      <c r="AQ8" s="150"/>
      <c r="AR8" s="150"/>
      <c r="AS8" s="151"/>
      <c r="AT8" s="259"/>
    </row>
    <row r="9" spans="1:51" ht="14.45" customHeight="1">
      <c r="A9" s="99" t="s">
        <v>150</v>
      </c>
      <c r="B9" s="100"/>
      <c r="C9" s="134" t="s">
        <v>262</v>
      </c>
      <c r="D9" s="135"/>
      <c r="E9" s="110" t="s">
        <v>263</v>
      </c>
      <c r="F9" s="111"/>
      <c r="G9" s="92">
        <v>512500393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272</v>
      </c>
      <c r="S9" s="108"/>
      <c r="T9" s="108"/>
      <c r="U9" s="108"/>
      <c r="V9" s="50" t="s">
        <v>73</v>
      </c>
      <c r="W9" s="107" t="s">
        <v>273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275</v>
      </c>
      <c r="AM9" s="146"/>
      <c r="AN9" s="146"/>
      <c r="AO9" s="146"/>
      <c r="AP9" s="146"/>
      <c r="AQ9" s="146"/>
      <c r="AR9" s="146"/>
      <c r="AS9" s="59" t="s">
        <v>194</v>
      </c>
      <c r="AT9" s="260">
        <v>43</v>
      </c>
    </row>
    <row r="10" spans="1:51" ht="18" customHeight="1">
      <c r="A10" s="99"/>
      <c r="B10" s="100"/>
      <c r="C10" s="137" t="s">
        <v>264</v>
      </c>
      <c r="D10" s="138"/>
      <c r="E10" s="139" t="s">
        <v>265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274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278</v>
      </c>
      <c r="AL10" s="150"/>
      <c r="AM10" s="150"/>
      <c r="AN10" s="150"/>
      <c r="AO10" s="60" t="s">
        <v>195</v>
      </c>
      <c r="AP10" s="150" t="s">
        <v>279</v>
      </c>
      <c r="AQ10" s="150"/>
      <c r="AR10" s="150"/>
      <c r="AS10" s="151"/>
      <c r="AT10" s="260"/>
    </row>
    <row r="11" spans="1:51" ht="14.45" customHeight="1">
      <c r="A11" s="99" t="s">
        <v>151</v>
      </c>
      <c r="B11" s="100"/>
      <c r="C11" s="134" t="s">
        <v>266</v>
      </c>
      <c r="D11" s="135"/>
      <c r="E11" s="110" t="s">
        <v>267</v>
      </c>
      <c r="F11" s="111"/>
      <c r="G11" s="92">
        <v>511380019</v>
      </c>
      <c r="H11" s="92"/>
      <c r="I11" s="92"/>
      <c r="J11" s="92">
        <v>26981</v>
      </c>
      <c r="K11" s="92"/>
      <c r="L11" s="92"/>
      <c r="M11" s="92">
        <v>398739</v>
      </c>
      <c r="N11" s="92"/>
      <c r="O11" s="92"/>
      <c r="P11" s="89" t="s">
        <v>72</v>
      </c>
      <c r="Q11" s="90"/>
      <c r="R11" s="108" t="s">
        <v>282</v>
      </c>
      <c r="S11" s="108"/>
      <c r="T11" s="108"/>
      <c r="U11" s="108"/>
      <c r="V11" s="50" t="s">
        <v>73</v>
      </c>
      <c r="W11" s="107" t="s">
        <v>283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275</v>
      </c>
      <c r="AM11" s="146"/>
      <c r="AN11" s="146"/>
      <c r="AO11" s="146"/>
      <c r="AP11" s="146"/>
      <c r="AQ11" s="146"/>
      <c r="AR11" s="146"/>
      <c r="AS11" s="59" t="s">
        <v>194</v>
      </c>
      <c r="AT11" s="260">
        <v>45</v>
      </c>
    </row>
    <row r="12" spans="1:51" ht="18" customHeight="1">
      <c r="A12" s="99"/>
      <c r="B12" s="100"/>
      <c r="C12" s="137" t="s">
        <v>268</v>
      </c>
      <c r="D12" s="138"/>
      <c r="E12" s="139" t="s">
        <v>269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280</v>
      </c>
      <c r="AL12" s="150"/>
      <c r="AM12" s="150"/>
      <c r="AN12" s="150"/>
      <c r="AO12" s="60" t="s">
        <v>195</v>
      </c>
      <c r="AP12" s="150" t="s">
        <v>281</v>
      </c>
      <c r="AQ12" s="150"/>
      <c r="AR12" s="150"/>
      <c r="AS12" s="151"/>
      <c r="AT12" s="260"/>
    </row>
    <row r="13" spans="1:51" ht="15" customHeight="1">
      <c r="A13" s="99" t="s">
        <v>152</v>
      </c>
      <c r="B13" s="100"/>
      <c r="C13" s="134" t="s">
        <v>270</v>
      </c>
      <c r="D13" s="135"/>
      <c r="E13" s="110" t="s">
        <v>271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1"/>
    </row>
    <row r="14" spans="1:51" ht="18" customHeight="1">
      <c r="A14" s="99"/>
      <c r="B14" s="100"/>
      <c r="C14" s="137" t="s">
        <v>257</v>
      </c>
      <c r="D14" s="138"/>
      <c r="E14" s="139" t="s">
        <v>258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1"/>
    </row>
    <row r="15" spans="1:51" ht="15" customHeight="1">
      <c r="A15" s="144" t="s">
        <v>166</v>
      </c>
      <c r="B15" s="100"/>
      <c r="C15" s="134" t="s">
        <v>203</v>
      </c>
      <c r="D15" s="135"/>
      <c r="E15" s="110" t="s">
        <v>204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215</v>
      </c>
      <c r="S15" s="108"/>
      <c r="T15" s="108"/>
      <c r="U15" s="108"/>
      <c r="V15" s="49" t="s">
        <v>73</v>
      </c>
      <c r="W15" s="107" t="s">
        <v>216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218</v>
      </c>
      <c r="AM15" s="146"/>
      <c r="AN15" s="146"/>
      <c r="AO15" s="146"/>
      <c r="AP15" s="146"/>
      <c r="AQ15" s="146"/>
      <c r="AR15" s="146"/>
      <c r="AS15" s="59" t="s">
        <v>194</v>
      </c>
      <c r="AT15" s="260"/>
    </row>
    <row r="16" spans="1:51" ht="18" customHeight="1">
      <c r="A16" s="99"/>
      <c r="B16" s="100"/>
      <c r="C16" s="137" t="s">
        <v>201</v>
      </c>
      <c r="D16" s="138"/>
      <c r="E16" s="139" t="s">
        <v>202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219</v>
      </c>
      <c r="AL16" s="150"/>
      <c r="AM16" s="150"/>
      <c r="AN16" s="150"/>
      <c r="AO16" s="60" t="s">
        <v>195</v>
      </c>
      <c r="AP16" s="150" t="s">
        <v>220</v>
      </c>
      <c r="AQ16" s="150"/>
      <c r="AR16" s="150"/>
      <c r="AS16" s="151"/>
      <c r="AT16" s="260"/>
    </row>
    <row r="17" spans="1:46">
      <c r="A17" s="99" t="s">
        <v>6</v>
      </c>
      <c r="B17" s="100"/>
      <c r="C17" s="156" t="str">
        <f>IF(P16="","",P16)</f>
        <v>館山市北条291-2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0470-23-4031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205</v>
      </c>
      <c r="C25" s="134" t="s">
        <v>206</v>
      </c>
      <c r="D25" s="135"/>
      <c r="E25" s="110" t="s">
        <v>207</v>
      </c>
      <c r="F25" s="111"/>
      <c r="G25" s="121">
        <v>6</v>
      </c>
      <c r="H25" s="117"/>
      <c r="I25" s="115" t="s">
        <v>210</v>
      </c>
      <c r="J25" s="116"/>
      <c r="K25" s="116"/>
      <c r="L25" s="117"/>
      <c r="M25" s="121">
        <v>512208488</v>
      </c>
      <c r="N25" s="116"/>
      <c r="O25" s="117"/>
      <c r="P25" s="121">
        <v>151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208</v>
      </c>
      <c r="D26" s="138"/>
      <c r="E26" s="139" t="s">
        <v>209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7</v>
      </c>
      <c r="C27" s="134" t="s">
        <v>221</v>
      </c>
      <c r="D27" s="135"/>
      <c r="E27" s="110" t="s">
        <v>222</v>
      </c>
      <c r="F27" s="111"/>
      <c r="G27" s="121">
        <v>6</v>
      </c>
      <c r="H27" s="117"/>
      <c r="I27" s="115" t="s">
        <v>210</v>
      </c>
      <c r="J27" s="116"/>
      <c r="K27" s="116"/>
      <c r="L27" s="117"/>
      <c r="M27" s="121">
        <v>512676363</v>
      </c>
      <c r="N27" s="116"/>
      <c r="O27" s="117"/>
      <c r="P27" s="121">
        <v>145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223</v>
      </c>
      <c r="D28" s="138"/>
      <c r="E28" s="139" t="s">
        <v>224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5</v>
      </c>
      <c r="C29" s="134" t="s">
        <v>225</v>
      </c>
      <c r="D29" s="135"/>
      <c r="E29" s="110" t="s">
        <v>226</v>
      </c>
      <c r="F29" s="111"/>
      <c r="G29" s="121">
        <v>6</v>
      </c>
      <c r="H29" s="117"/>
      <c r="I29" s="115" t="s">
        <v>210</v>
      </c>
      <c r="J29" s="116"/>
      <c r="K29" s="116"/>
      <c r="L29" s="117"/>
      <c r="M29" s="121">
        <v>514603705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227</v>
      </c>
      <c r="D30" s="138"/>
      <c r="E30" s="139" t="s">
        <v>228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3</v>
      </c>
      <c r="C31" s="134" t="s">
        <v>229</v>
      </c>
      <c r="D31" s="135"/>
      <c r="E31" s="110" t="s">
        <v>230</v>
      </c>
      <c r="F31" s="111"/>
      <c r="G31" s="121">
        <v>6</v>
      </c>
      <c r="H31" s="117"/>
      <c r="I31" s="115" t="s">
        <v>210</v>
      </c>
      <c r="J31" s="116"/>
      <c r="K31" s="116"/>
      <c r="L31" s="117"/>
      <c r="M31" s="121">
        <v>514697325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231</v>
      </c>
      <c r="D32" s="138"/>
      <c r="E32" s="139" t="s">
        <v>232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2</v>
      </c>
      <c r="C33" s="134" t="s">
        <v>233</v>
      </c>
      <c r="D33" s="135"/>
      <c r="E33" s="110" t="s">
        <v>234</v>
      </c>
      <c r="F33" s="111"/>
      <c r="G33" s="121">
        <v>6</v>
      </c>
      <c r="H33" s="117"/>
      <c r="I33" s="115" t="s">
        <v>210</v>
      </c>
      <c r="J33" s="116"/>
      <c r="K33" s="116"/>
      <c r="L33" s="117"/>
      <c r="M33" s="121">
        <v>515881338</v>
      </c>
      <c r="N33" s="116"/>
      <c r="O33" s="117"/>
      <c r="P33" s="121">
        <v>165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235</v>
      </c>
      <c r="D34" s="138"/>
      <c r="E34" s="139" t="s">
        <v>236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4</v>
      </c>
      <c r="C35" s="134" t="s">
        <v>237</v>
      </c>
      <c r="D35" s="135"/>
      <c r="E35" s="110" t="s">
        <v>238</v>
      </c>
      <c r="F35" s="111"/>
      <c r="G35" s="121">
        <v>6</v>
      </c>
      <c r="H35" s="117"/>
      <c r="I35" s="115" t="s">
        <v>210</v>
      </c>
      <c r="J35" s="116"/>
      <c r="K35" s="116"/>
      <c r="L35" s="117"/>
      <c r="M35" s="121">
        <v>515781339</v>
      </c>
      <c r="N35" s="116"/>
      <c r="O35" s="117"/>
      <c r="P35" s="121">
        <v>150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231</v>
      </c>
      <c r="D36" s="138"/>
      <c r="E36" s="139" t="s">
        <v>239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6</v>
      </c>
      <c r="C37" s="134" t="s">
        <v>240</v>
      </c>
      <c r="D37" s="135"/>
      <c r="E37" s="110" t="s">
        <v>241</v>
      </c>
      <c r="F37" s="111"/>
      <c r="G37" s="121">
        <v>6</v>
      </c>
      <c r="H37" s="117"/>
      <c r="I37" s="115" t="s">
        <v>210</v>
      </c>
      <c r="J37" s="116"/>
      <c r="K37" s="116"/>
      <c r="L37" s="117"/>
      <c r="M37" s="121">
        <v>515781344</v>
      </c>
      <c r="N37" s="116"/>
      <c r="O37" s="117"/>
      <c r="P37" s="121">
        <v>146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242</v>
      </c>
      <c r="D38" s="138"/>
      <c r="E38" s="139" t="s">
        <v>243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244</v>
      </c>
      <c r="D39" s="135"/>
      <c r="E39" s="110" t="s">
        <v>245</v>
      </c>
      <c r="F39" s="111"/>
      <c r="G39" s="121">
        <v>6</v>
      </c>
      <c r="H39" s="117"/>
      <c r="I39" s="115" t="s">
        <v>210</v>
      </c>
      <c r="J39" s="116"/>
      <c r="K39" s="116"/>
      <c r="L39" s="117"/>
      <c r="M39" s="121">
        <v>515796115</v>
      </c>
      <c r="N39" s="116"/>
      <c r="O39" s="117"/>
      <c r="P39" s="121">
        <v>143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246</v>
      </c>
      <c r="D40" s="138"/>
      <c r="E40" s="139" t="s">
        <v>247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248</v>
      </c>
      <c r="D41" s="135"/>
      <c r="E41" s="110" t="s">
        <v>249</v>
      </c>
      <c r="F41" s="111"/>
      <c r="G41" s="121">
        <v>4</v>
      </c>
      <c r="H41" s="117"/>
      <c r="I41" s="115" t="s">
        <v>210</v>
      </c>
      <c r="J41" s="116"/>
      <c r="K41" s="116"/>
      <c r="L41" s="117"/>
      <c r="M41" s="121">
        <v>514438884</v>
      </c>
      <c r="N41" s="116"/>
      <c r="O41" s="117"/>
      <c r="P41" s="121">
        <v>142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208</v>
      </c>
      <c r="D42" s="138"/>
      <c r="E42" s="139" t="s">
        <v>250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289</v>
      </c>
      <c r="D43" s="135"/>
      <c r="E43" s="110" t="s">
        <v>290</v>
      </c>
      <c r="F43" s="111"/>
      <c r="G43" s="121">
        <v>4</v>
      </c>
      <c r="H43" s="117"/>
      <c r="I43" s="115" t="s">
        <v>210</v>
      </c>
      <c r="J43" s="116"/>
      <c r="K43" s="116"/>
      <c r="L43" s="117"/>
      <c r="M43" s="121">
        <v>516704880</v>
      </c>
      <c r="N43" s="116"/>
      <c r="O43" s="117"/>
      <c r="P43" s="121">
        <v>135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223</v>
      </c>
      <c r="D44" s="138"/>
      <c r="E44" s="139" t="s">
        <v>287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291</v>
      </c>
      <c r="D45" s="135"/>
      <c r="E45" s="110" t="s">
        <v>292</v>
      </c>
      <c r="F45" s="111"/>
      <c r="G45" s="121">
        <v>4</v>
      </c>
      <c r="H45" s="117"/>
      <c r="I45" s="115" t="s">
        <v>210</v>
      </c>
      <c r="J45" s="116"/>
      <c r="K45" s="116"/>
      <c r="L45" s="117"/>
      <c r="M45" s="121">
        <v>516167627</v>
      </c>
      <c r="N45" s="116"/>
      <c r="O45" s="117"/>
      <c r="P45" s="121">
        <v>133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288</v>
      </c>
      <c r="D46" s="138"/>
      <c r="E46" s="139" t="s">
        <v>294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225</v>
      </c>
      <c r="D47" s="135"/>
      <c r="E47" s="110" t="s">
        <v>253</v>
      </c>
      <c r="F47" s="111"/>
      <c r="G47" s="121">
        <v>3</v>
      </c>
      <c r="H47" s="117"/>
      <c r="I47" s="115" t="s">
        <v>210</v>
      </c>
      <c r="J47" s="116"/>
      <c r="K47" s="116"/>
      <c r="L47" s="117"/>
      <c r="M47" s="121">
        <v>514603717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227</v>
      </c>
      <c r="D48" s="177"/>
      <c r="E48" s="178" t="s">
        <v>254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14</v>
      </c>
      <c r="C49" s="242" t="s">
        <v>285</v>
      </c>
      <c r="D49" s="243"/>
      <c r="E49" s="243" t="s">
        <v>286</v>
      </c>
      <c r="F49" s="244"/>
      <c r="G49" s="231">
        <v>3</v>
      </c>
      <c r="H49" s="233"/>
      <c r="I49" s="256" t="s">
        <v>210</v>
      </c>
      <c r="J49" s="257"/>
      <c r="K49" s="257"/>
      <c r="L49" s="258"/>
      <c r="M49" s="231">
        <v>514538509</v>
      </c>
      <c r="N49" s="232"/>
      <c r="O49" s="233"/>
      <c r="P49" s="231">
        <v>125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 t="s">
        <v>251</v>
      </c>
      <c r="D50" s="246"/>
      <c r="E50" s="246" t="s">
        <v>252</v>
      </c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2">
        <f>LEN(A55)</f>
        <v>54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4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館山スターズ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431754556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荒井　恭一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506198732</v>
      </c>
      <c r="H7" s="267"/>
      <c r="I7" s="267"/>
      <c r="J7" s="267">
        <f>IF(入力!J7="","",入力!J7)</f>
        <v>15959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小泉　宣之</v>
      </c>
      <c r="D9" s="278"/>
      <c r="E9" s="278"/>
      <c r="F9" s="278"/>
      <c r="G9" s="267">
        <f>IF(入力!G9="","",入力!G9)</f>
        <v>512500393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宮内　広太郎</v>
      </c>
      <c r="D11" s="278"/>
      <c r="E11" s="278"/>
      <c r="F11" s="278"/>
      <c r="G11" s="267">
        <f>IF(入力!G11="","",入力!G11)</f>
        <v>511380019</v>
      </c>
      <c r="H11" s="267"/>
      <c r="I11" s="267"/>
      <c r="J11" s="267">
        <f>IF(入力!J11="","",入力!J11)</f>
        <v>26981</v>
      </c>
      <c r="K11" s="267"/>
      <c r="L11" s="267"/>
      <c r="M11" s="267">
        <f>IF(入力!M11="","",入力!M11)</f>
        <v>398739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荒井　恭一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宮内　広太郎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5" t="s">
        <v>6</v>
      </c>
      <c r="B17" s="265"/>
      <c r="C17" s="268" t="str">
        <f>IF(入力!C17="","",入力!C17&amp;"　"&amp;入力!E17)</f>
        <v>館山市北条291-2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0470-23-4031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90－5334－3979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小泉　杏奈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北条小学校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512208488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7</v>
      </c>
      <c r="C27" s="277" t="str">
        <f>IF(入力!C28="","",入力!C28&amp;"　"&amp;入力!E28)</f>
        <v>早川　楓恋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北条小学校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512676363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5</v>
      </c>
      <c r="C29" s="277" t="str">
        <f>IF(入力!C30="","",入力!C30&amp;"　"&amp;入力!E30)</f>
        <v>内堀　千尋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北条小学校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514603705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3</v>
      </c>
      <c r="C31" s="277" t="str">
        <f>IF(入力!C32="","",入力!C32&amp;"　"&amp;入力!E32)</f>
        <v>鈴木　ちひろ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北条小学校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514697325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2</v>
      </c>
      <c r="C33" s="277" t="str">
        <f>IF(入力!C34="","",入力!C34&amp;"　"&amp;入力!E34)</f>
        <v>岡田　侑奈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北条小学校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515881338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4</v>
      </c>
      <c r="C35" s="277" t="str">
        <f>IF(入力!C36="","",入力!C36&amp;"　"&amp;入力!E36)</f>
        <v>鈴木　爽夏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北条小学校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515781339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6</v>
      </c>
      <c r="C37" s="277" t="str">
        <f>IF(入力!C38="","",入力!C38&amp;"　"&amp;入力!E38)</f>
        <v>前田　芽依</v>
      </c>
      <c r="D37" s="278"/>
      <c r="E37" s="278"/>
      <c r="F37" s="278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北条小学校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515781344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松木　花南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北条小学校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515796115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小泉　柚姫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北条小学校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514438884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早川　花笑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北条小学校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516704880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加藤　涼風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北条小学校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516167627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内堀　美宏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北条小学校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514603717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タテヤマスターズ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館山市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内房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>
      <c r="C17" s="372"/>
      <c r="D17" s="319"/>
      <c r="E17" s="319"/>
      <c r="F17" s="319"/>
      <c r="G17" s="320"/>
      <c r="H17" s="332" t="str">
        <f>IF(入力!C3="","",入力!C3)</f>
        <v>館山スターズ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(女子)</v>
      </c>
      <c r="V17" s="328"/>
      <c r="W17" s="328"/>
      <c r="X17" s="329"/>
      <c r="Y17" s="356">
        <f>IF(入力!C4="","",入力!C4)</f>
        <v>431754556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館山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>
        <f>IF(入力!J7="","",入力!J7)</f>
        <v>15959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>
        <f>IF(入力!J11="","",入力!J11)</f>
        <v>26981</v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>
        <f>IF(入力!M11="","",入力!M11)</f>
        <v>398739</v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アライ　キョウイチ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62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295</v>
      </c>
      <c r="AC22" s="287"/>
      <c r="AD22" s="287"/>
      <c r="AE22" s="287"/>
      <c r="AF22" s="16" t="s">
        <v>73</v>
      </c>
      <c r="AG22" s="287" t="str">
        <f>IF(入力!W7="","",入力!W7)</f>
        <v>0023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0470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荒井　恭一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南房総市千倉町川口288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43</v>
      </c>
      <c r="AY23" s="297"/>
      <c r="AZ23" s="297"/>
      <c r="BA23" s="297"/>
      <c r="BB23" s="19" t="s">
        <v>76</v>
      </c>
      <c r="BC23" s="297" t="str">
        <f>IF(入力!AP8="","",入力!AP8)</f>
        <v>1718</v>
      </c>
      <c r="BD23" s="297"/>
      <c r="BE23" s="297"/>
      <c r="BF23" s="299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コイズミ　ノリユキ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43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294</v>
      </c>
      <c r="AC24" s="287"/>
      <c r="AD24" s="287"/>
      <c r="AE24" s="287"/>
      <c r="AF24" s="16" t="s">
        <v>73</v>
      </c>
      <c r="AG24" s="287" t="str">
        <f>IF(入力!W9="","",入力!W9)</f>
        <v>0042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0470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小泉　宣之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館山市上野原201-3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24</v>
      </c>
      <c r="AY25" s="297"/>
      <c r="AZ25" s="297"/>
      <c r="BA25" s="297"/>
      <c r="BB25" s="19" t="s">
        <v>76</v>
      </c>
      <c r="BC25" s="297" t="str">
        <f>IF(入力!AP10="","",入力!AP10)</f>
        <v>2021</v>
      </c>
      <c r="BD25" s="297"/>
      <c r="BE25" s="297"/>
      <c r="BF25" s="299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ミヤウチ　コウタロウ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>
        <f>IF(入力!AT11="","",入力!AT11)</f>
        <v>45</v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>294</v>
      </c>
      <c r="AC26" s="287"/>
      <c r="AD26" s="287"/>
      <c r="AE26" s="287"/>
      <c r="AF26" s="16" t="s">
        <v>73</v>
      </c>
      <c r="AG26" s="287" t="str">
        <f>IF(入力!W11="","",入力!W11)</f>
        <v>0045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>0470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>宮内　広太郎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>館山市北条291-2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>23</v>
      </c>
      <c r="AY27" s="297"/>
      <c r="AZ27" s="297"/>
      <c r="BA27" s="297"/>
      <c r="BB27" s="19" t="s">
        <v>76</v>
      </c>
      <c r="BC27" s="297" t="str">
        <f>IF(入力!AP12="","",入力!AP12)</f>
        <v>4031</v>
      </c>
      <c r="BD27" s="297"/>
      <c r="BE27" s="297"/>
      <c r="BF27" s="299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ミヤウチ　コウタロウ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 t="str">
        <f>IF(入力!AT15="","",入力!AT15)</f>
        <v/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294</v>
      </c>
      <c r="AC28" s="287"/>
      <c r="AD28" s="287"/>
      <c r="AE28" s="287"/>
      <c r="AF28" s="16" t="s">
        <v>73</v>
      </c>
      <c r="AG28" s="287" t="str">
        <f>IF(入力!W15="","",入力!W15)</f>
        <v>0045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0470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宮内　広太郎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館山市北条291-2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23</v>
      </c>
      <c r="AY29" s="377"/>
      <c r="AZ29" s="377"/>
      <c r="BA29" s="377"/>
      <c r="BB29" s="73" t="s">
        <v>76</v>
      </c>
      <c r="BC29" s="377" t="str">
        <f>IF(入力!AP16="","",入力!AP16)</f>
        <v>4031</v>
      </c>
      <c r="BD29" s="377"/>
      <c r="BE29" s="377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コイズミ　アンナ
小泉　杏奈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北条小学校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512208488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151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7</v>
      </c>
      <c r="D36" s="419"/>
      <c r="E36" s="420"/>
      <c r="F36" s="405" t="str">
        <f>IF(入力!C28="","",入力!C27&amp;"　"&amp;入力!E27&amp;"
"&amp;入力!C28&amp;"　"&amp;入力!E28)</f>
        <v>ハヤカワ　カレン
早川　楓恋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北条小学校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512676363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145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5</v>
      </c>
      <c r="D38" s="419"/>
      <c r="E38" s="420"/>
      <c r="F38" s="405" t="str">
        <f>IF(入力!C30="","",入力!C29&amp;"　"&amp;入力!E29&amp;"
"&amp;入力!C30&amp;"　"&amp;入力!E30)</f>
        <v>ウチボリ　チヒロ
内堀　千尋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北条小学校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514603705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150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3</v>
      </c>
      <c r="D40" s="419"/>
      <c r="E40" s="420"/>
      <c r="F40" s="405" t="str">
        <f>IF(入力!C32="","",入力!C31&amp;"　"&amp;入力!E31&amp;"
"&amp;入力!C32&amp;"　"&amp;入力!E32)</f>
        <v>スズキ　チヒロ
鈴木　ちひろ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6</v>
      </c>
      <c r="R40" s="393"/>
      <c r="S40" s="394"/>
      <c r="T40" s="411" t="str">
        <f>IF(入力!I31="","",入力!I31)</f>
        <v>北条小学校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514697325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151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2</v>
      </c>
      <c r="D42" s="419"/>
      <c r="E42" s="420"/>
      <c r="F42" s="405" t="str">
        <f>IF(入力!C34="","",入力!C33&amp;"　"&amp;入力!E33&amp;"
"&amp;入力!C34&amp;"　"&amp;入力!E34)</f>
        <v>オカダ　ユナ
岡田　侑奈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6</v>
      </c>
      <c r="R42" s="393"/>
      <c r="S42" s="394"/>
      <c r="T42" s="411" t="str">
        <f>IF(入力!I33="","",入力!I33)</f>
        <v>北条小学校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515881338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165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4</v>
      </c>
      <c r="D44" s="419"/>
      <c r="E44" s="420"/>
      <c r="F44" s="405" t="str">
        <f>IF(入力!C36="","",入力!C35&amp;"　"&amp;入力!E35&amp;"
"&amp;入力!C36&amp;"　"&amp;入力!E36)</f>
        <v>スズキ　サワカ
鈴木　爽夏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6</v>
      </c>
      <c r="R44" s="393"/>
      <c r="S44" s="394"/>
      <c r="T44" s="411" t="str">
        <f>IF(入力!I35="","",入力!I35)</f>
        <v>北条小学校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515781339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150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6</v>
      </c>
      <c r="D46" s="419"/>
      <c r="E46" s="420"/>
      <c r="F46" s="405" t="str">
        <f>IF(入力!C38="","",入力!C37&amp;"　"&amp;入力!E37&amp;"
"&amp;入力!C38&amp;"　"&amp;入力!E38)</f>
        <v>マエダ　メイ
前田　芽依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6</v>
      </c>
      <c r="R46" s="393"/>
      <c r="S46" s="394"/>
      <c r="T46" s="411" t="str">
        <f>IF(入力!I37="","",入力!I37)</f>
        <v>北条小学校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515781344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146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マツキ　ハナ
松木　花南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6</v>
      </c>
      <c r="R48" s="393"/>
      <c r="S48" s="394"/>
      <c r="T48" s="411" t="str">
        <f>IF(入力!I39="","",入力!I39)</f>
        <v>北条小学校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515796115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143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コイズミ　ユズキ
小泉　柚姫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4</v>
      </c>
      <c r="R50" s="393"/>
      <c r="S50" s="394"/>
      <c r="T50" s="411" t="str">
        <f>IF(入力!I41="","",入力!I41)</f>
        <v>北条小学校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514438884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142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ハヤカワ　ハナエ
早川　花笑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4</v>
      </c>
      <c r="R52" s="393"/>
      <c r="S52" s="394"/>
      <c r="T52" s="411" t="str">
        <f>IF(入力!I43="","",入力!I43)</f>
        <v>北条小学校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516704880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135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カトウ　スズカ
加藤　涼風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4</v>
      </c>
      <c r="R54" s="393"/>
      <c r="S54" s="394"/>
      <c r="T54" s="411" t="str">
        <f>IF(入力!I45="","",入力!I45)</f>
        <v>北条小学校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516167627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133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ウチボリ　ミヒロ
内堀　美宏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3</v>
      </c>
      <c r="R56" s="393"/>
      <c r="S56" s="394"/>
      <c r="T56" s="411" t="str">
        <f>IF(入力!I47="","",入力!I47)</f>
        <v>北条小学校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514603717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130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館山スターズ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431754556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荒井　恭一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506198732</v>
      </c>
      <c r="H7" s="267"/>
      <c r="I7" s="267"/>
      <c r="J7" s="267">
        <f>IF(入力!J7="","",入力!J7)</f>
        <v>15959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小泉　宣之</v>
      </c>
      <c r="D9" s="278"/>
      <c r="E9" s="278"/>
      <c r="F9" s="278"/>
      <c r="G9" s="267">
        <f>IF(入力!G9="","",入力!G9)</f>
        <v>512500393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宮内　広太郎</v>
      </c>
      <c r="D11" s="278"/>
      <c r="E11" s="278"/>
      <c r="F11" s="278"/>
      <c r="G11" s="267">
        <f>IF(入力!G11="","",入力!G11)</f>
        <v>511380019</v>
      </c>
      <c r="H11" s="267"/>
      <c r="I11" s="267"/>
      <c r="J11" s="267">
        <f>IF(入力!J11="","",入力!J11)</f>
        <v>26981</v>
      </c>
      <c r="K11" s="267"/>
      <c r="L11" s="267"/>
      <c r="M11" s="267">
        <f>IF(入力!M11="","",入力!M11)</f>
        <v>398739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荒井　恭一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宮内　広太郎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館山市北条291-2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0470-23-4031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90－5334－3979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小泉　杏奈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北条小学校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512208488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7</v>
      </c>
      <c r="C27" s="277" t="str">
        <f>IF(入力!C28="","",入力!C28&amp;"　"&amp;入力!E28)</f>
        <v>早川　楓恋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北条小学校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512676363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5</v>
      </c>
      <c r="C29" s="277" t="str">
        <f>IF(入力!C30="","",入力!C30&amp;"　"&amp;入力!E30)</f>
        <v>内堀　千尋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北条小学校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514603705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3</v>
      </c>
      <c r="C31" s="277" t="str">
        <f>IF(入力!C32="","",入力!C32&amp;"　"&amp;入力!E32)</f>
        <v>鈴木　ちひろ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北条小学校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514697325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2</v>
      </c>
      <c r="C33" s="277" t="str">
        <f>IF(入力!C34="","",入力!C34&amp;"　"&amp;入力!E34)</f>
        <v>岡田　侑奈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北条小学校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515881338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4</v>
      </c>
      <c r="C35" s="277" t="str">
        <f>IF(入力!C36="","",入力!C36&amp;"　"&amp;入力!E36)</f>
        <v>鈴木　爽夏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北条小学校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515781339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6</v>
      </c>
      <c r="C37" s="277" t="str">
        <f>IF(入力!C38="","",入力!C38&amp;"　"&amp;入力!E38)</f>
        <v>前田　芽依</v>
      </c>
      <c r="D37" s="278"/>
      <c r="E37" s="278"/>
      <c r="F37" s="278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北条小学校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515781344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松木　花南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北条小学校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515796115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小泉　柚姫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北条小学校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514438884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早川　花笑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北条小学校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516704880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加藤　涼風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北条小学校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516167627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内堀　美宏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北条小学校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514603717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14</v>
      </c>
      <c r="C49" s="277" t="str">
        <f>IF(入力!C50="","",入力!C50&amp;"　"&amp;入力!E50)</f>
        <v>吉田　璃未夏</v>
      </c>
      <c r="D49" s="278"/>
      <c r="E49" s="278"/>
      <c r="F49" s="278"/>
      <c r="G49" s="265">
        <f>IF(入力!G49="","",入力!G49)</f>
        <v>3</v>
      </c>
      <c r="H49" s="265" t="str">
        <f>IF(入力!H49="","",入力!H49)</f>
        <v/>
      </c>
      <c r="I49" s="265" t="str">
        <f>IF(入力!I49="","",入力!I49)</f>
        <v>北条小学校</v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>
        <f>IF(入力!M49="","",入力!M49)</f>
        <v>514538509</v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館山スターズ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431754556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荒井　恭一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506198732</v>
      </c>
      <c r="H7" s="267"/>
      <c r="I7" s="267"/>
      <c r="J7" s="267">
        <f>IF(入力!J7="","",入力!J7)</f>
        <v>15959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小泉　宣之</v>
      </c>
      <c r="D9" s="278"/>
      <c r="E9" s="278"/>
      <c r="F9" s="278"/>
      <c r="G9" s="267">
        <f>IF(入力!G9="","",入力!G9)</f>
        <v>512500393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宮内　広太郎</v>
      </c>
      <c r="D11" s="278"/>
      <c r="E11" s="278"/>
      <c r="F11" s="278"/>
      <c r="G11" s="267">
        <f>IF(入力!G11="","",入力!G11)</f>
        <v>511380019</v>
      </c>
      <c r="H11" s="267"/>
      <c r="I11" s="267"/>
      <c r="J11" s="267">
        <f>IF(入力!J11="","",入力!J11)</f>
        <v>26981</v>
      </c>
      <c r="K11" s="267"/>
      <c r="L11" s="267"/>
      <c r="M11" s="267">
        <f>IF(入力!M11="","",入力!M11)</f>
        <v>398739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荒井　恭一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宮内　広太郎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館山市北条291-2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0470-23-4031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90－5334－3979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小泉　杏奈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北条小学校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512208488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7</v>
      </c>
      <c r="C27" s="277" t="str">
        <f>IF(入力!C28="","",入力!C28&amp;"　"&amp;入力!E28)</f>
        <v>早川　楓恋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北条小学校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512676363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5</v>
      </c>
      <c r="C29" s="277" t="str">
        <f>IF(入力!C30="","",入力!C30&amp;"　"&amp;入力!E30)</f>
        <v>内堀　千尋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北条小学校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514603705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3</v>
      </c>
      <c r="C31" s="277" t="str">
        <f>IF(入力!C32="","",入力!C32&amp;"　"&amp;入力!E32)</f>
        <v>鈴木　ちひろ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北条小学校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514697325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2</v>
      </c>
      <c r="C33" s="277" t="str">
        <f>IF(入力!C34="","",入力!C34&amp;"　"&amp;入力!E34)</f>
        <v>岡田　侑奈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北条小学校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515881338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4</v>
      </c>
      <c r="C35" s="277" t="str">
        <f>IF(入力!C36="","",入力!C36&amp;"　"&amp;入力!E36)</f>
        <v>鈴木　爽夏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北条小学校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515781339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6</v>
      </c>
      <c r="C37" s="277" t="str">
        <f>IF(入力!C38="","",入力!C38&amp;"　"&amp;入力!E38)</f>
        <v>前田　芽依</v>
      </c>
      <c r="D37" s="278"/>
      <c r="E37" s="278"/>
      <c r="F37" s="278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北条小学校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515781344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松木　花南</v>
      </c>
      <c r="D39" s="278"/>
      <c r="E39" s="278"/>
      <c r="F39" s="278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北条小学校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515796115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小泉　柚姫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北条小学校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514438884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早川　花笑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北条小学校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516704880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加藤　涼風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北条小学校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516167627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内堀　美宏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北条小学校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514603717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>
        <f>IF(入力!B49="","",入力!B49)</f>
        <v>14</v>
      </c>
      <c r="C49" s="277" t="str">
        <f>IF(入力!C50="","",入力!C50&amp;"　"&amp;入力!E50)</f>
        <v>吉田　璃未夏</v>
      </c>
      <c r="D49" s="278"/>
      <c r="E49" s="278"/>
      <c r="F49" s="278"/>
      <c r="G49" s="265">
        <f>IF(入力!G49="","",入力!G49)</f>
        <v>3</v>
      </c>
      <c r="H49" s="265" t="str">
        <f>IF(入力!H49="","",入力!H49)</f>
        <v/>
      </c>
      <c r="I49" s="265" t="str">
        <f>IF(入力!I49="","",入力!I49)</f>
        <v>北条小学校</v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>
        <f>IF(入力!M49="","",入力!M49)</f>
        <v>514538509</v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9</v>
      </c>
      <c r="J5" s="446" t="str">
        <f>IF(入力!A55="","",入力!A55)</f>
        <v>県大会でベスト８以上を目標に夏の間練習に取り組みました。
元気に走り回ってボールをつないで勝利を目指します！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小泉</v>
      </c>
      <c r="D17" s="33" t="str">
        <f>IF(入力!E10="","",入力!E10)</f>
        <v>宣之</v>
      </c>
      <c r="E17" s="33" t="str">
        <f>IF(入力!C9="","",入力!C9)</f>
        <v>コイズミ</v>
      </c>
      <c r="F17" s="33" t="str">
        <f>IF(入力!E9="","",入力!E9)</f>
        <v>ノリユキ</v>
      </c>
      <c r="G17" s="33">
        <f>IF(入力!G9="","",入力!G9)</f>
        <v>512500393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0042</v>
      </c>
      <c r="T17" s="33" t="str">
        <f>IF(入力!P10="","",入力!P10)</f>
        <v>館山市上野原201-3</v>
      </c>
      <c r="U17" s="33" t="str">
        <f>IF(入力!AL9="","",入力!AL9)</f>
        <v>0470</v>
      </c>
      <c r="V17" s="33" t="str">
        <f>IF(入力!AK10="","",入力!AK10)</f>
        <v>24</v>
      </c>
      <c r="W17" s="33" t="str">
        <f>IF(入力!AP10="","",入力!AP10)</f>
        <v>2021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宮内</v>
      </c>
      <c r="D20" s="33" t="str">
        <f>IF(入力!E12="","",入力!E12)</f>
        <v>広太郎</v>
      </c>
      <c r="E20" s="33" t="str">
        <f>IF(入力!C11="","",入力!C11)</f>
        <v>ミヤウチ</v>
      </c>
      <c r="F20" s="33" t="str">
        <f>IF(入力!E11="","",入力!E11)</f>
        <v>コウタロウ</v>
      </c>
      <c r="G20" s="33">
        <f>IF(入力!G11="","",入力!G11)</f>
        <v>511380019</v>
      </c>
      <c r="H20" s="33">
        <f>IF(入力!J11="","",入力!J11)</f>
        <v>26981</v>
      </c>
      <c r="I20" s="33">
        <f>IF(入力!M11="","",入力!M11)</f>
        <v>398739</v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0045</v>
      </c>
      <c r="T20" s="33" t="str">
        <f>IF(入力!P12="","",入力!P12)</f>
        <v>館山市北条291-2</v>
      </c>
      <c r="U20" s="33" t="str">
        <f>IF(入力!AL11="","",入力!AL11)</f>
        <v>0470</v>
      </c>
      <c r="V20" s="33" t="str">
        <f>IF(入力!AK12="","",入力!AK12)</f>
        <v>23</v>
      </c>
      <c r="W20" s="33" t="str">
        <f>IF(入力!AP12="","",入力!AP12)</f>
        <v>4031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小泉</v>
      </c>
      <c r="D24" s="75" t="str">
        <f>VLOOKUP($B$51,$A$53:$F$352,4)</f>
        <v>杏奈</v>
      </c>
      <c r="E24" s="75" t="str">
        <f>VLOOKUP($B$51,$A$53:$F$352,5)</f>
        <v>コイズミ</v>
      </c>
      <c r="F24" s="75" t="str">
        <f>VLOOKUP($B$51,$A$53:$F$352,6)</f>
        <v>アンナ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小泉</v>
      </c>
      <c r="D53" s="33" t="str">
        <f>IF(入力!E26="","",入力!E26)</f>
        <v>杏奈</v>
      </c>
      <c r="E53" s="33" t="str">
        <f>IF(入力!C25="","",入力!C25)</f>
        <v>コイズミ</v>
      </c>
      <c r="F53" s="33" t="str">
        <f>IF(入力!E25="","",入力!E25)</f>
        <v>アンナ</v>
      </c>
      <c r="G53" s="33">
        <f>IF(入力!M25="","",入力!M25)</f>
        <v>512208488</v>
      </c>
      <c r="H53" s="33" t="str">
        <f>IF(入力!I25="","",入力!I25)</f>
        <v>北条小学校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7</v>
      </c>
      <c r="C54" s="33" t="str">
        <f>IF(入力!C28="","",入力!C28)</f>
        <v>早川</v>
      </c>
      <c r="D54" s="33" t="str">
        <f>IF(入力!E28="","",入力!E28)</f>
        <v>楓恋</v>
      </c>
      <c r="E54" s="33" t="str">
        <f>IF(入力!C27="","",入力!C27)</f>
        <v>ハヤカワ</v>
      </c>
      <c r="F54" s="33" t="str">
        <f>IF(入力!E27="","",入力!E27)</f>
        <v>カレン</v>
      </c>
      <c r="G54" s="33">
        <f>IF(入力!M27="","",入力!M27)</f>
        <v>512676363</v>
      </c>
      <c r="H54" s="33" t="str">
        <f>IF(入力!I27="","",入力!I27)</f>
        <v>北条小学校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5</v>
      </c>
      <c r="C55" s="33" t="str">
        <f>IF(入力!C30="","",入力!C30)</f>
        <v>内堀</v>
      </c>
      <c r="D55" s="33" t="str">
        <f>IF(入力!E30="","",入力!E30)</f>
        <v>千尋</v>
      </c>
      <c r="E55" s="33" t="str">
        <f>IF(入力!C29="","",入力!C29)</f>
        <v>ウチボリ</v>
      </c>
      <c r="F55" s="33" t="str">
        <f>IF(入力!E29="","",入力!E29)</f>
        <v>チヒロ</v>
      </c>
      <c r="G55" s="33">
        <f>IF(入力!M29="","",入力!M29)</f>
        <v>514603705</v>
      </c>
      <c r="H55" s="33" t="str">
        <f>IF(入力!I29="","",入力!I29)</f>
        <v>北条小学校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3</v>
      </c>
      <c r="C56" s="33" t="str">
        <f>IF(入力!C32="","",入力!C32)</f>
        <v>鈴木</v>
      </c>
      <c r="D56" s="33" t="str">
        <f>IF(入力!E32="","",入力!E32)</f>
        <v>ちひろ</v>
      </c>
      <c r="E56" s="33" t="str">
        <f>IF(入力!C31="","",入力!C31)</f>
        <v>スズキ</v>
      </c>
      <c r="F56" s="33" t="str">
        <f>IF(入力!E31="","",入力!E31)</f>
        <v>チヒロ</v>
      </c>
      <c r="G56" s="33">
        <f>IF(入力!M31="","",入力!M31)</f>
        <v>514697325</v>
      </c>
      <c r="H56" s="33" t="str">
        <f>IF(入力!I31="","",入力!I31)</f>
        <v>北条小学校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2</v>
      </c>
      <c r="C57" s="33" t="str">
        <f>IF(入力!C34="","",入力!C34)</f>
        <v>岡田</v>
      </c>
      <c r="D57" s="33" t="str">
        <f>IF(入力!E34="","",入力!E34)</f>
        <v>侑奈</v>
      </c>
      <c r="E57" s="33" t="str">
        <f>IF(入力!C33="","",入力!C33)</f>
        <v>オカダ</v>
      </c>
      <c r="F57" s="33" t="str">
        <f>IF(入力!E33="","",入力!E33)</f>
        <v>ユナ</v>
      </c>
      <c r="G57" s="33">
        <f>IF(入力!M33="","",入力!M33)</f>
        <v>515881338</v>
      </c>
      <c r="H57" s="33" t="str">
        <f>IF(入力!I33="","",入力!I33)</f>
        <v>北条小学校</v>
      </c>
      <c r="I57" s="33">
        <f>IF(入力!G33="","",入力!G33)</f>
        <v>6</v>
      </c>
      <c r="J57" s="33">
        <f>IF(入力!P33="","",入力!P33)</f>
        <v>165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4</v>
      </c>
      <c r="C58" s="33" t="str">
        <f>IF(入力!C36="","",入力!C36)</f>
        <v>鈴木</v>
      </c>
      <c r="D58" s="33" t="str">
        <f>IF(入力!E36="","",入力!E36)</f>
        <v>爽夏</v>
      </c>
      <c r="E58" s="33" t="str">
        <f>IF(入力!C35="","",入力!C35)</f>
        <v>スズキ</v>
      </c>
      <c r="F58" s="33" t="str">
        <f>IF(入力!E35="","",入力!E35)</f>
        <v>サワカ</v>
      </c>
      <c r="G58" s="33">
        <f>IF(入力!M35="","",入力!M35)</f>
        <v>515781339</v>
      </c>
      <c r="H58" s="33" t="str">
        <f>IF(入力!I35="","",入力!I35)</f>
        <v>北条小学校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前田</v>
      </c>
      <c r="D59" s="33" t="str">
        <f>IF(入力!E38="","",入力!E38)</f>
        <v>芽依</v>
      </c>
      <c r="E59" s="33" t="str">
        <f>IF(入力!C37="","",入力!C37)</f>
        <v>マエダ</v>
      </c>
      <c r="F59" s="33" t="str">
        <f>IF(入力!E37="","",入力!E37)</f>
        <v>メイ</v>
      </c>
      <c r="G59" s="33">
        <f>IF(入力!M37="","",入力!M37)</f>
        <v>515781344</v>
      </c>
      <c r="H59" s="33" t="str">
        <f>IF(入力!I37="","",入力!I37)</f>
        <v>北条小学校</v>
      </c>
      <c r="I59" s="33">
        <f>IF(入力!G37="","",入力!G37)</f>
        <v>6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松木</v>
      </c>
      <c r="D60" s="33" t="str">
        <f>IF(入力!E40="","",入力!E40)</f>
        <v>花南</v>
      </c>
      <c r="E60" s="33" t="str">
        <f>IF(入力!C39="","",入力!C39)</f>
        <v>マツキ</v>
      </c>
      <c r="F60" s="33" t="str">
        <f>IF(入力!E39="","",入力!E39)</f>
        <v>ハナ</v>
      </c>
      <c r="G60" s="33">
        <f>IF(入力!M39="","",入力!M39)</f>
        <v>515796115</v>
      </c>
      <c r="H60" s="33" t="str">
        <f>IF(入力!I39="","",入力!I39)</f>
        <v>北条小学校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小泉</v>
      </c>
      <c r="D61" s="33" t="str">
        <f>IF(入力!E42="","",入力!E42)</f>
        <v>柚姫</v>
      </c>
      <c r="E61" s="33" t="str">
        <f>IF(入力!C41="","",入力!C41)</f>
        <v>コイズミ</v>
      </c>
      <c r="F61" s="33" t="str">
        <f>IF(入力!E41="","",入力!E41)</f>
        <v>ユズキ</v>
      </c>
      <c r="G61" s="33">
        <f>IF(入力!M41="","",入力!M41)</f>
        <v>514438884</v>
      </c>
      <c r="H61" s="33" t="str">
        <f>IF(入力!I41="","",入力!I41)</f>
        <v>北条小学校</v>
      </c>
      <c r="I61" s="33">
        <f>IF(入力!G41="","",入力!G41)</f>
        <v>4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早川</v>
      </c>
      <c r="D62" s="33" t="str">
        <f>IF(入力!E44="","",入力!E44)</f>
        <v>花笑</v>
      </c>
      <c r="E62" s="33" t="str">
        <f>IF(入力!C43="","",入力!C43)</f>
        <v>ハヤカワ</v>
      </c>
      <c r="F62" s="33" t="str">
        <f>IF(入力!E43="","",入力!E43)</f>
        <v>ハナエ</v>
      </c>
      <c r="G62" s="33">
        <f>IF(入力!M43="","",入力!M43)</f>
        <v>516704880</v>
      </c>
      <c r="H62" s="33" t="str">
        <f>IF(入力!I43="","",入力!I43)</f>
        <v>北条小学校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加藤</v>
      </c>
      <c r="D63" s="33" t="str">
        <f>IF(入力!E46="","",入力!E46)</f>
        <v>涼風</v>
      </c>
      <c r="E63" s="33" t="str">
        <f>IF(入力!C45="","",入力!C45)</f>
        <v>カトウ</v>
      </c>
      <c r="F63" s="33" t="str">
        <f>IF(入力!E45="","",入力!E45)</f>
        <v>スズカ</v>
      </c>
      <c r="G63" s="33">
        <f>IF(入力!M45="","",入力!M45)</f>
        <v>516167627</v>
      </c>
      <c r="H63" s="33" t="str">
        <f>IF(入力!I45="","",入力!I45)</f>
        <v>北条小学校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内堀</v>
      </c>
      <c r="D64" s="33" t="str">
        <f>IF(入力!E48="","",入力!E48)</f>
        <v>美宏</v>
      </c>
      <c r="E64" s="33" t="str">
        <f>IF(入力!C47="","",入力!C47)</f>
        <v>ウチボリ</v>
      </c>
      <c r="F64" s="33" t="str">
        <f>IF(入力!E47="","",入力!E47)</f>
        <v>ミヒロ</v>
      </c>
      <c r="G64" s="33">
        <f>IF(入力!M47="","",入力!M47)</f>
        <v>514603717</v>
      </c>
      <c r="H64" s="33" t="str">
        <f>IF(入力!I47="","",入力!I47)</f>
        <v>北条小学校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14</v>
      </c>
      <c r="C65" s="33" t="str">
        <f>IF(入力!C50="","",入力!C50)</f>
        <v>吉田</v>
      </c>
      <c r="D65" s="33" t="str">
        <f>IF(入力!E50="","",入力!E50)</f>
        <v>璃未夏</v>
      </c>
      <c r="E65" s="33" t="str">
        <f>IF(入力!C49="","",入力!C49)</f>
        <v>ヨシダ</v>
      </c>
      <c r="F65" s="33" t="str">
        <f>IF(入力!E49="","",入力!E49)</f>
        <v>リミカ</v>
      </c>
      <c r="G65" s="33">
        <f>IF(入力!M49="","",入力!M49)</f>
        <v>514538509</v>
      </c>
      <c r="H65" s="33" t="str">
        <f>IF(入力!I49="","",入力!I49)</f>
        <v>北条小学校</v>
      </c>
      <c r="I65" s="33">
        <f>IF(入力!G49="","",入力!G49)</f>
        <v>3</v>
      </c>
      <c r="J65" s="33">
        <f>IF(入力!P49="","",入力!P49)</f>
        <v>125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Charlie</cp:lastModifiedBy>
  <cp:lastPrinted>2016-05-09T15:17:35Z</cp:lastPrinted>
  <dcterms:created xsi:type="dcterms:W3CDTF">2014-04-05T09:56:00Z</dcterms:created>
  <dcterms:modified xsi:type="dcterms:W3CDTF">2017-09-28T13:04:52Z</dcterms:modified>
</cp:coreProperties>
</file>