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_s\Documents\10スターズバレー関係\02大会申込関係\entry\20190217\"/>
    </mc:Choice>
  </mc:AlternateContent>
  <workbookProtection lockStructure="1"/>
  <bookViews>
    <workbookView xWindow="0" yWindow="0" windowWidth="20055" windowHeight="74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<sst xmlns="http://schemas.openxmlformats.org/spreadsheetml/2006/main" count="432" uniqueCount="298">
  <si>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</si>
  <si>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</si>
  <si>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</si>
  <si>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</si>
  <si>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</si>
  <si>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</si>
  <si>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</si>
  <si>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</si>
  <si>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</si>
  <si>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</si>
  <si>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</si>
  <si>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</si>
  <si>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</si>
  <si>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</si>
  <si>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</si>
  <si>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</si>
  <si>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</si>
  <si>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</si>
  <si>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</si>
  <si>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</si>
  <si>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</si>
  <si>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</si>
  <si>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</si>
  <si>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</si>
  <si>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</si>
  <si>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</si>
  <si>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</si>
  <si>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</si>
  <si>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</si>
  <si>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</si>
  <si>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</si>
  <si>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</si>
  <si>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</si>
  <si>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</si>
  <si>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</si>
  <si>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</si>
  <si>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</si>
  <si>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</si>
  <si>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</si>
  <si>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</si>
  <si>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</si>
  <si>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</si>
  <si>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</si>
  <si>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</si>
  <si>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</si>
  <si>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</si>
  <si>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</si>
  <si>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</si>
  <si>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</si>
  <si>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</si>
  <si>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</si>
  <si>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</si>
  <si>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</si>
  <si>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</si>
  <si>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</si>
  <si>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</si>
  <si>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</si>
  <si>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</si>
  <si>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</si>
  <si>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</si>
  <si>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</si>
  <si>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</si>
  <si>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</si>
  <si>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</si>
  <si>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</si>
  <si>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</si>
  <si>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</si>
  <si>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</si>
  <si>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</si>
  <si>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</si>
  <si>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</si>
  <si>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</si>
  <si>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</si>
  <si>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</si>
  <si>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</si>
  <si>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</si>
  <si>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</si>
  <si>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</si>
  <si>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</si>
  <si>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</si>
  <si>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</si>
  <si>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</si>
  <si>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</si>
  <si>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</si>
  <si>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</si>
  <si>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</si>
  <si>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</si>
  <si>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</si>
  <si>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</si>
  <si>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</si>
  <si>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</si>
  <si>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</si>
  <si>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</si>
  <si>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</si>
  <si>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</si>
  <si>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</si>
  <si>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</si>
  <si>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</si>
  <si>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</si>
  <si>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</si>
  <si>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</si>
  <si>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</si>
  <si>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</si>
  <si>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</si>
  <si>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</si>
  <si>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</si>
  <si>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</si>
  <si>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</si>
  <si>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</si>
  <si>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</si>
  <si>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</si>
  <si>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</si>
  <si>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</si>
  <si>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</si>
  <si>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</si>
  <si>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</si>
  <si>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</si>
  <si>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</si>
  <si>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</si>
  <si>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</si>
  <si>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</si>
  <si>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</si>
  <si>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</si>
  <si>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</si>
  <si>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</si>
  <si>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</si>
  <si>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</si>
  <si>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</si>
  <si>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</si>
  <si>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</si>
  <si>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</si>
  <si>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</si>
  <si>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</si>
  <si>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</si>
  <si>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</si>
  <si>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</si>
  <si>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</si>
  <si>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</si>
  <si>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</si>
  <si>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</si>
  <si>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</si>
  <si>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</si>
  <si>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</si>
  <si>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</si>
  <si>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</si>
  <si>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</si>
  <si>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</si>
  <si>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</si>
  <si>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</si>
  <si>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</si>
  <si>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</si>
  <si>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</si>
  <si>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</si>
  <si>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</si>
  <si>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</si>
  <si>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</si>
  <si>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</si>
  <si>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</si>
  <si>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</si>
  <si>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</si>
  <si>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</si>
  <si>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</si>
  <si>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</si>
  <si>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</si>
  <si>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</si>
  <si>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</si>
  <si>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</si>
  <si>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</si>
  <si>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</si>
  <si>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</si>
  <si>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</si>
  <si>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</si>
  <si>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</si>
  <si>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</si>
  <si>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</si>
  <si>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</si>
  <si>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</si>
  <si>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</si>
  <si>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</si>
  <si>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</si>
  <si>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</si>
  <si>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</si>
  <si>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</si>
  <si>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</si>
  <si>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</si>
  <si>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</si>
  <si>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</si>
  <si>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</si>
  <si>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</si>
  <si>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</si>
  <si>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</si>
  <si>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</si>
  <si>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</si>
  <si>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</si>
  <si>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</si>
  <si>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</si>
  <si>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</si>
  <si>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</si>
  <si>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</si>
  <si>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</si>
  <si>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館山スターズ</t>
    <rPh sb="0" eb="2">
      <t>タテヤマ</t>
    </rPh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</si>
  <si>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</si>
  <si>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</si>
  <si>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ミヤウチ</t>
    <phoneticPr fontId="2"/>
  </si>
  <si>
    <t>コウタロウ</t>
    <phoneticPr fontId="2"/>
  </si>
  <si>
    <t>①</t>
    <phoneticPr fontId="2"/>
  </si>
  <si>
    <t>小泉</t>
    <rPh sb="0" eb="2">
      <t>コイズミ</t>
    </rPh>
    <phoneticPr fontId="2"/>
  </si>
  <si>
    <t>北条小学校</t>
    <rPh sb="0" eb="2">
      <t>ホウジョウ</t>
    </rPh>
    <rPh sb="2" eb="5">
      <t>ショウガッコウ</t>
    </rPh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</si>
  <si>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</si>
  <si>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</si>
  <si>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</si>
  <si>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タテヤマスターズ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</si>
  <si>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</si>
  <si>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</si>
  <si>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</si>
  <si>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0470</t>
    <phoneticPr fontId="2"/>
  </si>
  <si>
    <t>23</t>
    <phoneticPr fontId="2"/>
  </si>
  <si>
    <t>4031</t>
    <phoneticPr fontId="2"/>
  </si>
  <si>
    <t>内堀</t>
    <rPh sb="0" eb="2">
      <t>ウチボリ</t>
    </rPh>
    <phoneticPr fontId="2"/>
  </si>
  <si>
    <t>柚姫</t>
    <rPh sb="0" eb="1">
      <t>ユズ</t>
    </rPh>
    <rPh sb="1" eb="2">
      <t>キ</t>
    </rPh>
    <phoneticPr fontId="2"/>
  </si>
  <si>
    <t>ヨシダ</t>
    <phoneticPr fontId="2"/>
  </si>
  <si>
    <t>リミカ</t>
    <phoneticPr fontId="2"/>
  </si>
  <si>
    <t>吉田</t>
    <rPh sb="0" eb="2">
      <t>ヨシダ</t>
    </rPh>
    <phoneticPr fontId="2"/>
  </si>
  <si>
    <t>璃未夏</t>
    <rPh sb="0" eb="1">
      <t>リ</t>
    </rPh>
    <rPh sb="1" eb="2">
      <t>ミ</t>
    </rPh>
    <rPh sb="2" eb="3">
      <t>カ</t>
    </rPh>
    <phoneticPr fontId="2"/>
  </si>
  <si>
    <t>美宏</t>
    <rPh sb="0" eb="2">
      <t>ミヒロ</t>
    </rPh>
    <phoneticPr fontId="2"/>
  </si>
  <si>
    <t>アライ</t>
    <phoneticPr fontId="2"/>
  </si>
  <si>
    <t>キョウイチ</t>
    <phoneticPr fontId="2"/>
  </si>
  <si>
    <t>荒井</t>
    <rPh sb="0" eb="2">
      <t>アライ</t>
    </rPh>
    <phoneticPr fontId="2"/>
  </si>
  <si>
    <t>恭一</t>
    <rPh sb="0" eb="2">
      <t>キョウイチ</t>
    </rPh>
    <phoneticPr fontId="2"/>
  </si>
  <si>
    <t>295</t>
    <phoneticPr fontId="2"/>
  </si>
  <si>
    <t>0023</t>
    <phoneticPr fontId="2"/>
  </si>
  <si>
    <t>南房総市千倉町川口288</t>
    <rPh sb="0" eb="3">
      <t>ミナミボウソウ</t>
    </rPh>
    <rPh sb="3" eb="4">
      <t>シ</t>
    </rPh>
    <rPh sb="4" eb="6">
      <t>チクラ</t>
    </rPh>
    <rPh sb="6" eb="7">
      <t>マチ</t>
    </rPh>
    <rPh sb="7" eb="9">
      <t>カワグチ</t>
    </rPh>
    <phoneticPr fontId="2"/>
  </si>
  <si>
    <t>コイズミ</t>
    <phoneticPr fontId="2"/>
  </si>
  <si>
    <t>ノリユキ</t>
    <phoneticPr fontId="2"/>
  </si>
  <si>
    <t>小泉</t>
    <rPh sb="0" eb="2">
      <t>コイズミ</t>
    </rPh>
    <phoneticPr fontId="2"/>
  </si>
  <si>
    <t>宣之</t>
    <rPh sb="0" eb="2">
      <t>ノリユキ</t>
    </rPh>
    <phoneticPr fontId="2"/>
  </si>
  <si>
    <t>ミヤウチ</t>
    <phoneticPr fontId="2"/>
  </si>
  <si>
    <t>コウタロウ</t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</si>
  <si>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</si>
  <si>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</si>
  <si>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アライ</t>
    <phoneticPr fontId="2"/>
  </si>
  <si>
    <t>キョウイチ</t>
    <phoneticPr fontId="2"/>
  </si>
  <si>
    <t>294</t>
    <phoneticPr fontId="2"/>
  </si>
  <si>
    <t>0042</t>
    <phoneticPr fontId="2"/>
  </si>
  <si>
    <t>館山市上野原201-3</t>
    <rPh sb="0" eb="3">
      <t>タテヤマシ</t>
    </rPh>
    <rPh sb="3" eb="6">
      <t>ウエノハラ</t>
    </rPh>
    <phoneticPr fontId="2"/>
  </si>
  <si>
    <t>0470</t>
    <phoneticPr fontId="2"/>
  </si>
  <si>
    <t>43</t>
    <phoneticPr fontId="2"/>
  </si>
  <si>
    <t>1718</t>
    <phoneticPr fontId="2"/>
  </si>
  <si>
    <t>24</t>
    <phoneticPr fontId="2"/>
  </si>
  <si>
    <t>2021</t>
    <phoneticPr fontId="2"/>
  </si>
  <si>
    <t>23</t>
    <phoneticPr fontId="2"/>
  </si>
  <si>
    <t>4031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</si>
  <si>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</si>
  <si>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</si>
  <si>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</si>
  <si>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いろんなチームとすぐに仲良くなれるフレンドリーなチームです。
元気に明るく声を出せるチームを目指しています。
県大会でも勝利を目指して頑張ります。</t>
    <rPh sb="11" eb="13">
      <t>ナカヨ</t>
    </rPh>
    <rPh sb="31" eb="33">
      <t>ゲンキ</t>
    </rPh>
    <rPh sb="34" eb="35">
      <t>アカ</t>
    </rPh>
    <rPh sb="37" eb="38">
      <t>コエ</t>
    </rPh>
    <rPh sb="39" eb="40">
      <t>ダ</t>
    </rPh>
    <rPh sb="46" eb="48">
      <t>メザ</t>
    </rPh>
    <rPh sb="55" eb="56">
      <t>ケン</t>
    </rPh>
    <rPh sb="56" eb="58">
      <t>タイカイ</t>
    </rPh>
    <rPh sb="60" eb="62">
      <t>ショウリ</t>
    </rPh>
    <rPh sb="63" eb="65">
      <t>メザ</t>
    </rPh>
    <rPh sb="67" eb="69">
      <t>ガンバ</t>
    </rPh>
    <phoneticPr fontId="2"/>
  </si>
  <si>
    <t>早川</t>
    <rPh sb="0" eb="2">
      <t>ハヤカワ</t>
    </rPh>
    <phoneticPr fontId="2"/>
  </si>
  <si>
    <t>花笑</t>
    <rPh sb="0" eb="1">
      <t>ハナ</t>
    </rPh>
    <rPh sb="1" eb="2">
      <t>エミ</t>
    </rPh>
    <phoneticPr fontId="2"/>
  </si>
  <si>
    <t>ハヤカワ</t>
    <phoneticPr fontId="2"/>
  </si>
  <si>
    <t>ハナエ</t>
    <phoneticPr fontId="2"/>
  </si>
  <si>
    <t>コイズミ</t>
    <phoneticPr fontId="2"/>
  </si>
  <si>
    <t>ユズキ</t>
    <phoneticPr fontId="2"/>
  </si>
  <si>
    <t>カトウ</t>
    <phoneticPr fontId="2"/>
  </si>
  <si>
    <t>スズカ</t>
    <phoneticPr fontId="2"/>
  </si>
  <si>
    <t>加藤</t>
    <rPh sb="0" eb="2">
      <t>カトウ</t>
    </rPh>
    <phoneticPr fontId="2"/>
  </si>
  <si>
    <t>涼風</t>
    <rPh sb="0" eb="2">
      <t>スズカ</t>
    </rPh>
    <phoneticPr fontId="2"/>
  </si>
  <si>
    <t>イシナベ</t>
    <phoneticPr fontId="2"/>
  </si>
  <si>
    <t>ユリカ</t>
    <phoneticPr fontId="2"/>
  </si>
  <si>
    <t>石鍋</t>
    <rPh sb="0" eb="2">
      <t>イシナベ</t>
    </rPh>
    <phoneticPr fontId="2"/>
  </si>
  <si>
    <t>友梨香</t>
    <rPh sb="0" eb="3">
      <t>ユリカ</t>
    </rPh>
    <phoneticPr fontId="2"/>
  </si>
  <si>
    <t>スギムラ</t>
    <phoneticPr fontId="2"/>
  </si>
  <si>
    <t>サワ</t>
    <phoneticPr fontId="2"/>
  </si>
  <si>
    <t>杉村</t>
    <rPh sb="0" eb="2">
      <t>スギムラ</t>
    </rPh>
    <phoneticPr fontId="2"/>
  </si>
  <si>
    <t>紗羽</t>
    <rPh sb="0" eb="2">
      <t>サワ</t>
    </rPh>
    <phoneticPr fontId="2"/>
  </si>
  <si>
    <t>ワシミ</t>
    <phoneticPr fontId="2"/>
  </si>
  <si>
    <t>ハルカ</t>
    <phoneticPr fontId="2"/>
  </si>
  <si>
    <t>鷲見</t>
    <rPh sb="0" eb="2">
      <t>ワシミ</t>
    </rPh>
    <phoneticPr fontId="2"/>
  </si>
  <si>
    <t>陽香</t>
    <rPh sb="0" eb="1">
      <t>ヨウ</t>
    </rPh>
    <rPh sb="1" eb="2">
      <t>カ</t>
    </rPh>
    <phoneticPr fontId="2"/>
  </si>
  <si>
    <t>ウチボリ</t>
    <phoneticPr fontId="2"/>
  </si>
  <si>
    <t>ミヒロ</t>
    <phoneticPr fontId="2"/>
  </si>
  <si>
    <t>ハンザワ</t>
    <phoneticPr fontId="2"/>
  </si>
  <si>
    <t>ナナミ</t>
    <phoneticPr fontId="2"/>
  </si>
  <si>
    <t>判澤</t>
    <rPh sb="0" eb="2">
      <t>ハンザワ</t>
    </rPh>
    <phoneticPr fontId="2"/>
  </si>
  <si>
    <t>七海</t>
    <rPh sb="0" eb="2">
      <t>ナナミ</t>
    </rPh>
    <phoneticPr fontId="2"/>
  </si>
  <si>
    <t>タカハシ</t>
    <phoneticPr fontId="2"/>
  </si>
  <si>
    <t>カンナ</t>
    <phoneticPr fontId="2"/>
  </si>
  <si>
    <t>カタヤマ</t>
    <phoneticPr fontId="2"/>
  </si>
  <si>
    <t>セナ</t>
    <phoneticPr fontId="2"/>
  </si>
  <si>
    <t>片山</t>
    <rPh sb="0" eb="2">
      <t>カタヤマ</t>
    </rPh>
    <phoneticPr fontId="2"/>
  </si>
  <si>
    <t>ハネダ</t>
    <phoneticPr fontId="2"/>
  </si>
  <si>
    <t>ミオ</t>
    <phoneticPr fontId="2"/>
  </si>
  <si>
    <t>羽田</t>
    <rPh sb="0" eb="2">
      <t>ハネダ</t>
    </rPh>
    <phoneticPr fontId="2"/>
  </si>
  <si>
    <t>実央</t>
    <rPh sb="0" eb="2">
      <t>ミオ</t>
    </rPh>
    <phoneticPr fontId="2"/>
  </si>
  <si>
    <t>三芳小学校</t>
    <rPh sb="0" eb="2">
      <t>ミヨシ</t>
    </rPh>
    <rPh sb="2" eb="5">
      <t>ショウガッコウ</t>
    </rPh>
    <phoneticPr fontId="2"/>
  </si>
  <si>
    <t>館野小学校</t>
    <rPh sb="0" eb="2">
      <t>タテノ</t>
    </rPh>
    <rPh sb="2" eb="5">
      <t>ショウガッコウ</t>
    </rPh>
    <phoneticPr fontId="2"/>
  </si>
  <si>
    <t>彩愛</t>
    <rPh sb="0" eb="1">
      <t>アヤ</t>
    </rPh>
    <rPh sb="1" eb="2">
      <t>アイ</t>
    </rPh>
    <phoneticPr fontId="2"/>
  </si>
  <si>
    <t>栞那</t>
    <rPh sb="0" eb="1">
      <t>シオリ</t>
    </rPh>
    <rPh sb="1" eb="2">
      <t>ナ</t>
    </rPh>
    <phoneticPr fontId="2"/>
  </si>
  <si>
    <t>髙橋</t>
    <rPh sb="0" eb="2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</si>
</sst>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C26" sqref="C26:D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211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208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182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431754556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23011</v>
      </c>
      <c r="K5" s="145"/>
      <c r="L5" s="145"/>
      <c r="M5" s="145"/>
      <c r="N5" s="145"/>
      <c r="O5" s="145"/>
      <c r="P5" s="197" t="s">
        <v>209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210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225</v>
      </c>
      <c r="D7" s="135"/>
      <c r="E7" s="110" t="s">
        <v>226</v>
      </c>
      <c r="F7" s="111"/>
      <c r="G7" s="92">
        <v>506198732</v>
      </c>
      <c r="H7" s="92"/>
      <c r="I7" s="92"/>
      <c r="J7" s="92">
        <v>15959</v>
      </c>
      <c r="K7" s="92"/>
      <c r="L7" s="92"/>
      <c r="M7" s="92"/>
      <c r="N7" s="92"/>
      <c r="O7" s="92"/>
      <c r="P7" s="89" t="s">
        <v>72</v>
      </c>
      <c r="Q7" s="90"/>
      <c r="R7" s="108" t="s">
        <v>229</v>
      </c>
      <c r="S7" s="108"/>
      <c r="T7" s="108"/>
      <c r="U7" s="108"/>
      <c r="V7" s="50" t="s">
        <v>73</v>
      </c>
      <c r="W7" s="107" t="s">
        <v>230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245</v>
      </c>
      <c r="AM7" s="146"/>
      <c r="AN7" s="146"/>
      <c r="AO7" s="146"/>
      <c r="AP7" s="146"/>
      <c r="AQ7" s="146"/>
      <c r="AR7" s="146"/>
      <c r="AS7" s="59" t="s">
        <v>75</v>
      </c>
      <c r="AT7" s="256">
        <v>63</v>
      </c>
    </row>
    <row r="8" spans="1:51" ht="18" customHeight="1">
      <c r="A8" s="99"/>
      <c r="B8" s="100"/>
      <c r="C8" s="137" t="s">
        <v>227</v>
      </c>
      <c r="D8" s="138"/>
      <c r="E8" s="139" t="s">
        <v>228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231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246</v>
      </c>
      <c r="AL8" s="150"/>
      <c r="AM8" s="150"/>
      <c r="AN8" s="150"/>
      <c r="AO8" s="60" t="s">
        <v>76</v>
      </c>
      <c r="AP8" s="150" t="s">
        <v>247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4" t="s">
        <v>232</v>
      </c>
      <c r="D9" s="135"/>
      <c r="E9" s="110" t="s">
        <v>233</v>
      </c>
      <c r="F9" s="111"/>
      <c r="G9" s="92">
        <v>512500393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242</v>
      </c>
      <c r="S9" s="108"/>
      <c r="T9" s="108"/>
      <c r="U9" s="108"/>
      <c r="V9" s="50" t="s">
        <v>73</v>
      </c>
      <c r="W9" s="107" t="s">
        <v>243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245</v>
      </c>
      <c r="AM9" s="146"/>
      <c r="AN9" s="146"/>
      <c r="AO9" s="146"/>
      <c r="AP9" s="146"/>
      <c r="AQ9" s="146"/>
      <c r="AR9" s="146"/>
      <c r="AS9" s="59" t="s">
        <v>194</v>
      </c>
      <c r="AT9" s="257">
        <v>44</v>
      </c>
    </row>
    <row r="10" spans="1:51" ht="18" customHeight="1">
      <c r="A10" s="99"/>
      <c r="B10" s="100"/>
      <c r="C10" s="137" t="s">
        <v>234</v>
      </c>
      <c r="D10" s="138"/>
      <c r="E10" s="139" t="s">
        <v>235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244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248</v>
      </c>
      <c r="AL10" s="150"/>
      <c r="AM10" s="150"/>
      <c r="AN10" s="150"/>
      <c r="AO10" s="60" t="s">
        <v>195</v>
      </c>
      <c r="AP10" s="150" t="s">
        <v>249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4" t="s">
        <v>236</v>
      </c>
      <c r="D11" s="135"/>
      <c r="E11" s="110" t="s">
        <v>237</v>
      </c>
      <c r="F11" s="111"/>
      <c r="G11" s="92">
        <v>511380019</v>
      </c>
      <c r="H11" s="92"/>
      <c r="I11" s="92"/>
      <c r="J11" s="92">
        <v>26981</v>
      </c>
      <c r="K11" s="92"/>
      <c r="L11" s="92"/>
      <c r="M11" s="92">
        <v>398739</v>
      </c>
      <c r="N11" s="92"/>
      <c r="O11" s="92"/>
      <c r="P11" s="89" t="s">
        <v>72</v>
      </c>
      <c r="Q11" s="90"/>
      <c r="R11" s="108" t="s">
        <v>252</v>
      </c>
      <c r="S11" s="108"/>
      <c r="T11" s="108"/>
      <c r="U11" s="108"/>
      <c r="V11" s="50" t="s">
        <v>73</v>
      </c>
      <c r="W11" s="107" t="s">
        <v>253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245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47</v>
      </c>
    </row>
    <row r="12" spans="1:51" ht="18" customHeight="1">
      <c r="A12" s="99"/>
      <c r="B12" s="100"/>
      <c r="C12" s="137" t="s">
        <v>238</v>
      </c>
      <c r="D12" s="138"/>
      <c r="E12" s="139" t="s">
        <v>239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254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250</v>
      </c>
      <c r="AL12" s="150"/>
      <c r="AM12" s="150"/>
      <c r="AN12" s="150"/>
      <c r="AO12" s="60" t="s">
        <v>195</v>
      </c>
      <c r="AP12" s="150" t="s">
        <v>251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4" t="s">
        <v>240</v>
      </c>
      <c r="D13" s="135"/>
      <c r="E13" s="110" t="s">
        <v>241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7" t="s">
        <v>227</v>
      </c>
      <c r="D14" s="138"/>
      <c r="E14" s="139" t="s">
        <v>228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4" t="s">
        <v>166</v>
      </c>
      <c r="B15" s="100"/>
      <c r="C15" s="134" t="s">
        <v>203</v>
      </c>
      <c r="D15" s="135"/>
      <c r="E15" s="110" t="s">
        <v>204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212</v>
      </c>
      <c r="S15" s="108"/>
      <c r="T15" s="108"/>
      <c r="U15" s="108"/>
      <c r="V15" s="49" t="s">
        <v>73</v>
      </c>
      <c r="W15" s="107" t="s">
        <v>213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215</v>
      </c>
      <c r="AM15" s="146"/>
      <c r="AN15" s="146"/>
      <c r="AO15" s="146"/>
      <c r="AP15" s="146"/>
      <c r="AQ15" s="146"/>
      <c r="AR15" s="146"/>
      <c r="AS15" s="59" t="s">
        <v>194</v>
      </c>
      <c r="AT15" s="257"/>
    </row>
    <row r="16" spans="1:51" ht="18" customHeight="1">
      <c r="A16" s="99"/>
      <c r="B16" s="100"/>
      <c r="C16" s="137" t="s">
        <v>201</v>
      </c>
      <c r="D16" s="138"/>
      <c r="E16" s="139" t="s">
        <v>202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214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216</v>
      </c>
      <c r="AL16" s="150"/>
      <c r="AM16" s="150"/>
      <c r="AN16" s="150"/>
      <c r="AO16" s="60" t="s">
        <v>195</v>
      </c>
      <c r="AP16" s="150" t="s">
        <v>217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館山市北条291-2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0470-23-4031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5334</v>
      </c>
      <c r="F21" s="78"/>
      <c r="G21" s="78">
        <v>3979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205</v>
      </c>
      <c r="C25" s="134" t="s">
        <v>258</v>
      </c>
      <c r="D25" s="135"/>
      <c r="E25" s="110" t="s">
        <v>259</v>
      </c>
      <c r="F25" s="111"/>
      <c r="G25" s="121">
        <v>5</v>
      </c>
      <c r="H25" s="117"/>
      <c r="I25" s="115" t="s">
        <v>207</v>
      </c>
      <c r="J25" s="116"/>
      <c r="K25" s="116"/>
      <c r="L25" s="117"/>
      <c r="M25" s="121">
        <v>516704880</v>
      </c>
      <c r="N25" s="116"/>
      <c r="O25" s="117"/>
      <c r="P25" s="121">
        <v>147</v>
      </c>
      <c r="Q25" s="116"/>
      <c r="R25" s="116"/>
      <c r="S25" s="116"/>
      <c r="T25" s="122"/>
      <c r="U25" s="1"/>
      <c r="V25" s="1"/>
      <c r="W25" s="1"/>
      <c r="X25" s="1"/>
      <c r="Y25" s="124">
        <v>10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256</v>
      </c>
      <c r="D26" s="138"/>
      <c r="E26" s="139" t="s">
        <v>257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260</v>
      </c>
      <c r="D27" s="135"/>
      <c r="E27" s="110" t="s">
        <v>261</v>
      </c>
      <c r="F27" s="111"/>
      <c r="G27" s="121">
        <v>5</v>
      </c>
      <c r="H27" s="117"/>
      <c r="I27" s="115" t="s">
        <v>207</v>
      </c>
      <c r="J27" s="116"/>
      <c r="K27" s="116"/>
      <c r="L27" s="117"/>
      <c r="M27" s="121">
        <v>514438884</v>
      </c>
      <c r="N27" s="116"/>
      <c r="O27" s="117"/>
      <c r="P27" s="121">
        <v>155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206</v>
      </c>
      <c r="D28" s="138"/>
      <c r="E28" s="139" t="s">
        <v>219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262</v>
      </c>
      <c r="D29" s="135"/>
      <c r="E29" s="110" t="s">
        <v>263</v>
      </c>
      <c r="F29" s="111"/>
      <c r="G29" s="121">
        <v>5</v>
      </c>
      <c r="H29" s="117"/>
      <c r="I29" s="115" t="s">
        <v>207</v>
      </c>
      <c r="J29" s="116"/>
      <c r="K29" s="116"/>
      <c r="L29" s="117"/>
      <c r="M29" s="121">
        <v>516167627</v>
      </c>
      <c r="N29" s="116"/>
      <c r="O29" s="117"/>
      <c r="P29" s="121">
        <v>143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264</v>
      </c>
      <c r="D30" s="138"/>
      <c r="E30" s="139" t="s">
        <v>265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266</v>
      </c>
      <c r="D31" s="135"/>
      <c r="E31" s="110" t="s">
        <v>267</v>
      </c>
      <c r="F31" s="111"/>
      <c r="G31" s="121">
        <v>4</v>
      </c>
      <c r="H31" s="117"/>
      <c r="I31" s="115" t="s">
        <v>207</v>
      </c>
      <c r="J31" s="116"/>
      <c r="K31" s="116"/>
      <c r="L31" s="117"/>
      <c r="M31" s="121">
        <v>518817350</v>
      </c>
      <c r="N31" s="116"/>
      <c r="O31" s="117"/>
      <c r="P31" s="121">
        <v>150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268</v>
      </c>
      <c r="D32" s="138"/>
      <c r="E32" s="139" t="s">
        <v>269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270</v>
      </c>
      <c r="D33" s="135"/>
      <c r="E33" s="110" t="s">
        <v>271</v>
      </c>
      <c r="F33" s="111"/>
      <c r="G33" s="121">
        <v>4</v>
      </c>
      <c r="H33" s="117"/>
      <c r="I33" s="115" t="s">
        <v>207</v>
      </c>
      <c r="J33" s="116"/>
      <c r="K33" s="116"/>
      <c r="L33" s="117"/>
      <c r="M33" s="121">
        <v>515959358</v>
      </c>
      <c r="N33" s="116"/>
      <c r="O33" s="117"/>
      <c r="P33" s="121">
        <v>149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272</v>
      </c>
      <c r="D34" s="138"/>
      <c r="E34" s="139" t="s">
        <v>273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274</v>
      </c>
      <c r="D35" s="135"/>
      <c r="E35" s="110" t="s">
        <v>275</v>
      </c>
      <c r="F35" s="111"/>
      <c r="G35" s="121">
        <v>4</v>
      </c>
      <c r="H35" s="117"/>
      <c r="I35" s="115" t="s">
        <v>207</v>
      </c>
      <c r="J35" s="116"/>
      <c r="K35" s="116"/>
      <c r="L35" s="117"/>
      <c r="M35" s="121">
        <v>516948303</v>
      </c>
      <c r="N35" s="116"/>
      <c r="O35" s="117"/>
      <c r="P35" s="121">
        <v>145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276</v>
      </c>
      <c r="D36" s="138"/>
      <c r="E36" s="139" t="s">
        <v>277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278</v>
      </c>
      <c r="D37" s="135"/>
      <c r="E37" s="110" t="s">
        <v>279</v>
      </c>
      <c r="F37" s="111"/>
      <c r="G37" s="121">
        <v>4</v>
      </c>
      <c r="H37" s="117"/>
      <c r="I37" s="115" t="s">
        <v>207</v>
      </c>
      <c r="J37" s="116"/>
      <c r="K37" s="116"/>
      <c r="L37" s="117"/>
      <c r="M37" s="121">
        <v>514603717</v>
      </c>
      <c r="N37" s="116"/>
      <c r="O37" s="117"/>
      <c r="P37" s="121">
        <v>141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218</v>
      </c>
      <c r="D38" s="138"/>
      <c r="E38" s="139" t="s">
        <v>224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280</v>
      </c>
      <c r="D39" s="135"/>
      <c r="E39" s="110" t="s">
        <v>281</v>
      </c>
      <c r="F39" s="111"/>
      <c r="G39" s="121">
        <v>4</v>
      </c>
      <c r="H39" s="117"/>
      <c r="I39" s="115" t="s">
        <v>207</v>
      </c>
      <c r="J39" s="116"/>
      <c r="K39" s="116"/>
      <c r="L39" s="117"/>
      <c r="M39" s="121">
        <v>515959365</v>
      </c>
      <c r="N39" s="116"/>
      <c r="O39" s="117"/>
      <c r="P39" s="121">
        <v>140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282</v>
      </c>
      <c r="D40" s="138"/>
      <c r="E40" s="139" t="s">
        <v>283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284</v>
      </c>
      <c r="D41" s="135"/>
      <c r="E41" s="110" t="s">
        <v>285</v>
      </c>
      <c r="F41" s="111"/>
      <c r="G41" s="121">
        <v>4</v>
      </c>
      <c r="H41" s="117"/>
      <c r="I41" s="115" t="s">
        <v>207</v>
      </c>
      <c r="J41" s="116"/>
      <c r="K41" s="116"/>
      <c r="L41" s="117"/>
      <c r="M41" s="121">
        <v>516948299</v>
      </c>
      <c r="N41" s="116"/>
      <c r="O41" s="117"/>
      <c r="P41" s="121">
        <v>133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297</v>
      </c>
      <c r="D42" s="138"/>
      <c r="E42" s="139" t="s">
        <v>296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220</v>
      </c>
      <c r="D43" s="135"/>
      <c r="E43" s="110" t="s">
        <v>221</v>
      </c>
      <c r="F43" s="111"/>
      <c r="G43" s="121">
        <v>4</v>
      </c>
      <c r="H43" s="117"/>
      <c r="I43" s="115" t="s">
        <v>207</v>
      </c>
      <c r="J43" s="116"/>
      <c r="K43" s="116"/>
      <c r="L43" s="117"/>
      <c r="M43" s="121">
        <v>514538509</v>
      </c>
      <c r="N43" s="116"/>
      <c r="O43" s="117"/>
      <c r="P43" s="121">
        <v>127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222</v>
      </c>
      <c r="D44" s="138"/>
      <c r="E44" s="139" t="s">
        <v>223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286</v>
      </c>
      <c r="D45" s="135"/>
      <c r="E45" s="110" t="s">
        <v>287</v>
      </c>
      <c r="F45" s="111"/>
      <c r="G45" s="121">
        <v>3</v>
      </c>
      <c r="H45" s="117"/>
      <c r="I45" s="115" t="s">
        <v>293</v>
      </c>
      <c r="J45" s="116"/>
      <c r="K45" s="116"/>
      <c r="L45" s="117"/>
      <c r="M45" s="121">
        <v>518817367</v>
      </c>
      <c r="N45" s="116"/>
      <c r="O45" s="117"/>
      <c r="P45" s="121">
        <v>137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288</v>
      </c>
      <c r="D46" s="138"/>
      <c r="E46" s="139" t="s">
        <v>295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289</v>
      </c>
      <c r="D47" s="135"/>
      <c r="E47" s="110" t="s">
        <v>290</v>
      </c>
      <c r="F47" s="111"/>
      <c r="G47" s="121">
        <v>3</v>
      </c>
      <c r="H47" s="117"/>
      <c r="I47" s="115" t="s">
        <v>294</v>
      </c>
      <c r="J47" s="116"/>
      <c r="K47" s="116"/>
      <c r="L47" s="117"/>
      <c r="M47" s="121">
        <v>514603717</v>
      </c>
      <c r="N47" s="116"/>
      <c r="O47" s="117"/>
      <c r="P47" s="121">
        <v>132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291</v>
      </c>
      <c r="D48" s="177"/>
      <c r="E48" s="178" t="s">
        <v>292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255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73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館山スターズ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431754556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荒井　恭一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506198732</v>
      </c>
      <c r="H7" s="264"/>
      <c r="I7" s="264"/>
      <c r="J7" s="264">
        <f>IF(入力!J7="","",入力!J7)</f>
        <v>15959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小泉　宣之</v>
      </c>
      <c r="D9" s="275"/>
      <c r="E9" s="275"/>
      <c r="F9" s="275"/>
      <c r="G9" s="264">
        <f>IF(入力!G9="","",入力!G9)</f>
        <v>512500393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宮内　広太郎</v>
      </c>
      <c r="D11" s="275"/>
      <c r="E11" s="275"/>
      <c r="F11" s="275"/>
      <c r="G11" s="264">
        <f>IF(入力!G11="","",入力!G11)</f>
        <v>511380019</v>
      </c>
      <c r="H11" s="264"/>
      <c r="I11" s="264"/>
      <c r="J11" s="264">
        <f>IF(入力!J11="","",入力!J11)</f>
        <v>26981</v>
      </c>
      <c r="K11" s="264"/>
      <c r="L11" s="264"/>
      <c r="M11" s="264">
        <f>IF(入力!M11="","",入力!M11)</f>
        <v>398739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荒井　恭一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宮内　広太郎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館山市北条291-2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0470-23-4031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90－5334－3979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早川　花笑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北条小学校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516704880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小泉　柚姫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北条小学校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514438884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加藤　涼風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北条小学校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516167627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石鍋　友梨香</v>
      </c>
      <c r="D31" s="275"/>
      <c r="E31" s="275"/>
      <c r="F31" s="275"/>
      <c r="G31" s="262">
        <f>IF(入力!G31="","",入力!G31)</f>
        <v>4</v>
      </c>
      <c r="H31" s="262" t="str">
        <f>IF(入力!H31="","",入力!H31)</f>
        <v/>
      </c>
      <c r="I31" s="262" t="str">
        <f>IF(入力!I31="","",入力!I31)</f>
        <v>北条小学校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518817350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杉村　紗羽</v>
      </c>
      <c r="D33" s="275"/>
      <c r="E33" s="275"/>
      <c r="F33" s="275"/>
      <c r="G33" s="262">
        <f>IF(入力!G33="","",入力!G33)</f>
        <v>4</v>
      </c>
      <c r="H33" s="262" t="str">
        <f>IF(入力!H33="","",入力!H33)</f>
        <v/>
      </c>
      <c r="I33" s="262" t="str">
        <f>IF(入力!I33="","",入力!I33)</f>
        <v>北条小学校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515959358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鷲見　陽香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北条小学校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516948303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内堀　美宏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北条小学校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514603717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判澤　七海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北条小学校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515959365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髙橋　栞那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北条小学校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516948299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吉田　璃未夏</v>
      </c>
      <c r="D43" s="275"/>
      <c r="E43" s="275"/>
      <c r="F43" s="275"/>
      <c r="G43" s="262">
        <f>IF(入力!G43="","",入力!G43)</f>
        <v>4</v>
      </c>
      <c r="H43" s="262" t="str">
        <f>IF(入力!H43="","",入力!H43)</f>
        <v/>
      </c>
      <c r="I43" s="262" t="str">
        <f>IF(入力!I43="","",入力!I43)</f>
        <v>北条小学校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514538509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片山　彩愛</v>
      </c>
      <c r="D45" s="275"/>
      <c r="E45" s="275"/>
      <c r="F45" s="275"/>
      <c r="G45" s="262">
        <f>IF(入力!G45="","",入力!G45)</f>
        <v>3</v>
      </c>
      <c r="H45" s="262" t="str">
        <f>IF(入力!H45="","",入力!H45)</f>
        <v/>
      </c>
      <c r="I45" s="262" t="str">
        <f>IF(入力!I45="","",入力!I45)</f>
        <v>三芳小学校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518817367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羽田　実央</v>
      </c>
      <c r="D47" s="275"/>
      <c r="E47" s="275"/>
      <c r="F47" s="275"/>
      <c r="G47" s="262">
        <f>IF(入力!G47="","",入力!G47)</f>
        <v>3</v>
      </c>
      <c r="H47" s="262" t="str">
        <f>IF(入力!H47="","",入力!H47)</f>
        <v/>
      </c>
      <c r="I47" s="262" t="str">
        <f>IF(入力!I47="","",入力!I47)</f>
        <v>館野小学校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514603717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1"/>
      <c r="AW1" s="301"/>
      <c r="AX1" s="4" t="s">
        <v>28</v>
      </c>
      <c r="AY1" s="5"/>
      <c r="AZ1" s="301"/>
      <c r="BA1" s="301"/>
      <c r="BB1" s="4" t="s">
        <v>29</v>
      </c>
      <c r="BC1" s="5"/>
      <c r="BD1" s="301"/>
      <c r="BE1" s="30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2" t="s">
        <v>65</v>
      </c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3"/>
      <c r="E16" s="313"/>
      <c r="F16" s="313"/>
      <c r="G16" s="314"/>
      <c r="H16" s="337" t="s">
        <v>66</v>
      </c>
      <c r="I16" s="338"/>
      <c r="J16" s="338"/>
      <c r="K16" s="313" t="str">
        <f>IF(入力!C2="","",入力!C2)</f>
        <v>タテヤマスターズ</v>
      </c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4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4" t="s">
        <v>38</v>
      </c>
      <c r="AK16" s="305"/>
      <c r="AL16" s="305"/>
      <c r="AM16" s="306"/>
      <c r="AN16" s="331" t="str">
        <f>IF(入力!P3="","",入力!P3)</f>
        <v>館山市</v>
      </c>
      <c r="AO16" s="332"/>
      <c r="AP16" s="332"/>
      <c r="AQ16" s="332"/>
      <c r="AR16" s="332"/>
      <c r="AS16" s="332"/>
      <c r="AT16" s="305" t="s">
        <v>68</v>
      </c>
      <c r="AU16" s="306"/>
      <c r="AV16" s="312" t="s">
        <v>39</v>
      </c>
      <c r="AW16" s="313"/>
      <c r="AX16" s="313"/>
      <c r="AY16" s="314"/>
      <c r="AZ16" s="319" t="str">
        <f>IF(入力!P5="","",入力!P5)</f>
        <v>内房</v>
      </c>
      <c r="BA16" s="320"/>
      <c r="BB16" s="320"/>
      <c r="BC16" s="320"/>
      <c r="BD16" s="320"/>
      <c r="BE16" s="320"/>
      <c r="BF16" s="371" t="s">
        <v>40</v>
      </c>
    </row>
    <row r="17" spans="3:58" ht="4.5" customHeight="1">
      <c r="C17" s="369"/>
      <c r="D17" s="316"/>
      <c r="E17" s="316"/>
      <c r="F17" s="316"/>
      <c r="G17" s="317"/>
      <c r="H17" s="329" t="str">
        <f>IF(入力!C3="","",入力!C3)</f>
        <v>館山スターズ</v>
      </c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25" t="str">
        <f>IF(入力!J3="","","("&amp;入力!J3&amp;")")</f>
        <v>(女子)</v>
      </c>
      <c r="V17" s="325"/>
      <c r="W17" s="325"/>
      <c r="X17" s="326"/>
      <c r="Y17" s="353">
        <f>IF(入力!C4="","",入力!C4)</f>
        <v>431754556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7"/>
      <c r="AK17" s="308"/>
      <c r="AL17" s="308"/>
      <c r="AM17" s="309"/>
      <c r="AN17" s="333"/>
      <c r="AO17" s="334"/>
      <c r="AP17" s="334"/>
      <c r="AQ17" s="334"/>
      <c r="AR17" s="334"/>
      <c r="AS17" s="334"/>
      <c r="AT17" s="308"/>
      <c r="AU17" s="309"/>
      <c r="AV17" s="315"/>
      <c r="AW17" s="316"/>
      <c r="AX17" s="316"/>
      <c r="AY17" s="317"/>
      <c r="AZ17" s="321"/>
      <c r="BA17" s="322"/>
      <c r="BB17" s="322"/>
      <c r="BC17" s="322"/>
      <c r="BD17" s="322"/>
      <c r="BE17" s="322"/>
      <c r="BF17" s="372"/>
    </row>
    <row r="18" spans="3:58" ht="16.5" customHeight="1">
      <c r="C18" s="370"/>
      <c r="D18" s="294"/>
      <c r="E18" s="294"/>
      <c r="F18" s="294"/>
      <c r="G18" s="318"/>
      <c r="H18" s="297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327"/>
      <c r="V18" s="327"/>
      <c r="W18" s="327"/>
      <c r="X18" s="328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10"/>
      <c r="AK18" s="300"/>
      <c r="AL18" s="300"/>
      <c r="AM18" s="311"/>
      <c r="AN18" s="335"/>
      <c r="AO18" s="336"/>
      <c r="AP18" s="336"/>
      <c r="AQ18" s="336"/>
      <c r="AR18" s="336"/>
      <c r="AS18" s="336"/>
      <c r="AT18" s="300"/>
      <c r="AU18" s="311"/>
      <c r="AV18" s="295"/>
      <c r="AW18" s="294"/>
      <c r="AX18" s="294"/>
      <c r="AY18" s="318"/>
      <c r="AZ18" s="323" t="str">
        <f>IF(入力!AE5="","",入力!AE5)</f>
        <v>館山</v>
      </c>
      <c r="BA18" s="324"/>
      <c r="BB18" s="324"/>
      <c r="BC18" s="324"/>
      <c r="BD18" s="324"/>
      <c r="BE18" s="324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3"/>
    </row>
    <row r="20" spans="3:58" ht="15" customHeight="1">
      <c r="C20" s="282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1">
        <f>IF(入力!J7="","",入力!J7)</f>
        <v>15959</v>
      </c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 t="str">
        <f>IF(入力!J9="","",入力!J9)</f>
        <v/>
      </c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>
        <f>IF(入力!J11="","",入力!J11)</f>
        <v>26981</v>
      </c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92"/>
    </row>
    <row r="21" spans="3:58" ht="15" customHeight="1">
      <c r="C21" s="282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1" t="str">
        <f>IF(入力!M7="","",入力!M7)</f>
        <v/>
      </c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 t="str">
        <f>IF(入力!M9="","",入力!M9)</f>
        <v/>
      </c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>
        <f>IF(入力!M11="","",入力!M11)</f>
        <v>398739</v>
      </c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92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アライ　キョウイチ</v>
      </c>
      <c r="I22" s="284"/>
      <c r="J22" s="284"/>
      <c r="K22" s="284"/>
      <c r="L22" s="284"/>
      <c r="M22" s="284"/>
      <c r="N22" s="284"/>
      <c r="O22" s="284"/>
      <c r="P22" s="284"/>
      <c r="Q22" s="285"/>
      <c r="R22" s="293" t="s">
        <v>45</v>
      </c>
      <c r="S22" s="284"/>
      <c r="T22" s="286">
        <f>IF(入力!AT7="","",入力!AT7)</f>
        <v>63</v>
      </c>
      <c r="U22" s="287"/>
      <c r="V22" s="288"/>
      <c r="W22" s="293" t="s">
        <v>46</v>
      </c>
      <c r="X22" s="293"/>
      <c r="Y22" s="293"/>
      <c r="Z22" s="14" t="s">
        <v>72</v>
      </c>
      <c r="AA22" s="15"/>
      <c r="AB22" s="284" t="str">
        <f>IF(入力!R7="","",入力!R7)</f>
        <v>295</v>
      </c>
      <c r="AC22" s="284"/>
      <c r="AD22" s="284"/>
      <c r="AE22" s="284"/>
      <c r="AF22" s="16" t="s">
        <v>73</v>
      </c>
      <c r="AG22" s="284" t="str">
        <f>IF(入力!W7="","",入力!W7)</f>
        <v>0023</v>
      </c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5"/>
      <c r="AU22" s="293" t="s">
        <v>47</v>
      </c>
      <c r="AV22" s="284"/>
      <c r="AW22" s="284"/>
      <c r="AX22" s="17" t="s">
        <v>74</v>
      </c>
      <c r="AY22" s="284" t="str">
        <f>IF(入力!AL7="","",入力!AL7)</f>
        <v>0470</v>
      </c>
      <c r="AZ22" s="284"/>
      <c r="BA22" s="284"/>
      <c r="BB22" s="284"/>
      <c r="BC22" s="284"/>
      <c r="BD22" s="284"/>
      <c r="BE22" s="284"/>
      <c r="BF22" s="18" t="s">
        <v>75</v>
      </c>
    </row>
    <row r="23" spans="3:58" ht="19.5" customHeight="1">
      <c r="C23" s="370" t="s">
        <v>48</v>
      </c>
      <c r="D23" s="294"/>
      <c r="E23" s="294"/>
      <c r="F23" s="294"/>
      <c r="G23" s="318"/>
      <c r="H23" s="345" t="str">
        <f>IF(入力!C8="","",入力!C8&amp;"　"&amp;入力!E8)</f>
        <v>荒井　恭一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4"/>
      <c r="S23" s="294"/>
      <c r="T23" s="289"/>
      <c r="U23" s="290"/>
      <c r="V23" s="291"/>
      <c r="W23" s="300"/>
      <c r="X23" s="300"/>
      <c r="Y23" s="300"/>
      <c r="Z23" s="297" t="str">
        <f>IF(入力!P8="","",入力!P8)</f>
        <v>南房総市千倉町川口288</v>
      </c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299"/>
      <c r="AU23" s="294"/>
      <c r="AV23" s="294"/>
      <c r="AW23" s="294"/>
      <c r="AX23" s="295" t="str">
        <f>IF(入力!AK8="","",入力!AK8)</f>
        <v>43</v>
      </c>
      <c r="AY23" s="294"/>
      <c r="AZ23" s="294"/>
      <c r="BA23" s="294"/>
      <c r="BB23" s="19" t="s">
        <v>76</v>
      </c>
      <c r="BC23" s="294" t="str">
        <f>IF(入力!AP8="","",入力!AP8)</f>
        <v>1718</v>
      </c>
      <c r="BD23" s="294"/>
      <c r="BE23" s="294"/>
      <c r="BF23" s="296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コイズミ　ノリユキ</v>
      </c>
      <c r="I24" s="284"/>
      <c r="J24" s="284"/>
      <c r="K24" s="284"/>
      <c r="L24" s="284"/>
      <c r="M24" s="284"/>
      <c r="N24" s="284"/>
      <c r="O24" s="284"/>
      <c r="P24" s="284"/>
      <c r="Q24" s="285"/>
      <c r="R24" s="293" t="s">
        <v>45</v>
      </c>
      <c r="S24" s="284"/>
      <c r="T24" s="286">
        <f>IF(入力!AT9="","",入力!AT9)</f>
        <v>44</v>
      </c>
      <c r="U24" s="287"/>
      <c r="V24" s="288"/>
      <c r="W24" s="293" t="s">
        <v>46</v>
      </c>
      <c r="X24" s="293"/>
      <c r="Y24" s="293"/>
      <c r="Z24" s="14" t="s">
        <v>72</v>
      </c>
      <c r="AA24" s="15"/>
      <c r="AB24" s="284" t="str">
        <f>IF(入力!R9="","",入力!R9)</f>
        <v>294</v>
      </c>
      <c r="AC24" s="284"/>
      <c r="AD24" s="284"/>
      <c r="AE24" s="284"/>
      <c r="AF24" s="16" t="s">
        <v>73</v>
      </c>
      <c r="AG24" s="284" t="str">
        <f>IF(入力!W9="","",入力!W9)</f>
        <v>0042</v>
      </c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5"/>
      <c r="AU24" s="293" t="s">
        <v>47</v>
      </c>
      <c r="AV24" s="284"/>
      <c r="AW24" s="284"/>
      <c r="AX24" s="17" t="s">
        <v>74</v>
      </c>
      <c r="AY24" s="284" t="str">
        <f>IF(入力!AL9="","",入力!AL9)</f>
        <v>0470</v>
      </c>
      <c r="AZ24" s="284"/>
      <c r="BA24" s="284"/>
      <c r="BB24" s="284"/>
      <c r="BC24" s="284"/>
      <c r="BD24" s="284"/>
      <c r="BE24" s="284"/>
      <c r="BF24" s="18" t="s">
        <v>75</v>
      </c>
    </row>
    <row r="25" spans="3:58" ht="19.5" customHeight="1">
      <c r="C25" s="370" t="s">
        <v>78</v>
      </c>
      <c r="D25" s="294"/>
      <c r="E25" s="294"/>
      <c r="F25" s="294"/>
      <c r="G25" s="318"/>
      <c r="H25" s="345" t="str">
        <f>IF(入力!C10="","",入力!C10&amp;"　"&amp;入力!E10)</f>
        <v>小泉　宣之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4"/>
      <c r="S25" s="294"/>
      <c r="T25" s="289"/>
      <c r="U25" s="290"/>
      <c r="V25" s="291"/>
      <c r="W25" s="300"/>
      <c r="X25" s="300"/>
      <c r="Y25" s="300"/>
      <c r="Z25" s="297" t="str">
        <f>IF(入力!P10="","",入力!P10)</f>
        <v>館山市上野原201-3</v>
      </c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9"/>
      <c r="AU25" s="294"/>
      <c r="AV25" s="294"/>
      <c r="AW25" s="294"/>
      <c r="AX25" s="295" t="str">
        <f>IF(入力!AK10="","",入力!AK10)</f>
        <v>24</v>
      </c>
      <c r="AY25" s="294"/>
      <c r="AZ25" s="294"/>
      <c r="BA25" s="294"/>
      <c r="BB25" s="19" t="s">
        <v>76</v>
      </c>
      <c r="BC25" s="294" t="str">
        <f>IF(入力!AP10="","",入力!AP10)</f>
        <v>2021</v>
      </c>
      <c r="BD25" s="294"/>
      <c r="BE25" s="294"/>
      <c r="BF25" s="296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ミヤウチ　コウタロウ</v>
      </c>
      <c r="I26" s="284"/>
      <c r="J26" s="284"/>
      <c r="K26" s="284"/>
      <c r="L26" s="284"/>
      <c r="M26" s="284"/>
      <c r="N26" s="284"/>
      <c r="O26" s="284"/>
      <c r="P26" s="284"/>
      <c r="Q26" s="285"/>
      <c r="R26" s="293" t="s">
        <v>45</v>
      </c>
      <c r="S26" s="284"/>
      <c r="T26" s="286">
        <f>IF(入力!AT11="","",入力!AT11)</f>
        <v>47</v>
      </c>
      <c r="U26" s="287"/>
      <c r="V26" s="288"/>
      <c r="W26" s="293" t="s">
        <v>46</v>
      </c>
      <c r="X26" s="293"/>
      <c r="Y26" s="293"/>
      <c r="Z26" s="14" t="s">
        <v>72</v>
      </c>
      <c r="AA26" s="15"/>
      <c r="AB26" s="284" t="str">
        <f>IF(入力!R11="","",入力!R11)</f>
        <v>294</v>
      </c>
      <c r="AC26" s="284"/>
      <c r="AD26" s="284"/>
      <c r="AE26" s="284"/>
      <c r="AF26" s="16" t="s">
        <v>73</v>
      </c>
      <c r="AG26" s="284" t="str">
        <f>IF(入力!W11="","",入力!W11)</f>
        <v>0045</v>
      </c>
      <c r="AH26" s="284"/>
      <c r="AI26" s="284"/>
      <c r="AJ26" s="284"/>
      <c r="AK26" s="284"/>
      <c r="AL26" s="284"/>
      <c r="AM26" s="284"/>
      <c r="AN26" s="284"/>
      <c r="AO26" s="284"/>
      <c r="AP26" s="284"/>
      <c r="AQ26" s="284"/>
      <c r="AR26" s="284"/>
      <c r="AS26" s="284"/>
      <c r="AT26" s="285"/>
      <c r="AU26" s="293" t="s">
        <v>47</v>
      </c>
      <c r="AV26" s="284"/>
      <c r="AW26" s="284"/>
      <c r="AX26" s="17" t="s">
        <v>74</v>
      </c>
      <c r="AY26" s="284" t="str">
        <f>IF(入力!AL11="","",入力!AL11)</f>
        <v>0470</v>
      </c>
      <c r="AZ26" s="284"/>
      <c r="BA26" s="284"/>
      <c r="BB26" s="284"/>
      <c r="BC26" s="284"/>
      <c r="BD26" s="284"/>
      <c r="BE26" s="284"/>
      <c r="BF26" s="18" t="s">
        <v>75</v>
      </c>
    </row>
    <row r="27" spans="3:58" ht="19.5" customHeight="1">
      <c r="C27" s="370" t="s">
        <v>79</v>
      </c>
      <c r="D27" s="294"/>
      <c r="E27" s="294"/>
      <c r="F27" s="294"/>
      <c r="G27" s="318"/>
      <c r="H27" s="345" t="str">
        <f>IF(入力!C12="","",入力!C12&amp;"　"&amp;入力!E12)</f>
        <v>宮内　広太郎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4"/>
      <c r="S27" s="294"/>
      <c r="T27" s="289"/>
      <c r="U27" s="290"/>
      <c r="V27" s="291"/>
      <c r="W27" s="300"/>
      <c r="X27" s="300"/>
      <c r="Y27" s="300"/>
      <c r="Z27" s="297" t="str">
        <f>IF(入力!P12="","",入力!P12)</f>
        <v>館山市北条291-2</v>
      </c>
      <c r="AA27" s="298"/>
      <c r="AB27" s="298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9"/>
      <c r="AU27" s="294"/>
      <c r="AV27" s="294"/>
      <c r="AW27" s="294"/>
      <c r="AX27" s="295" t="str">
        <f>IF(入力!AK12="","",入力!AK12)</f>
        <v>23</v>
      </c>
      <c r="AY27" s="294"/>
      <c r="AZ27" s="294"/>
      <c r="BA27" s="294"/>
      <c r="BB27" s="19" t="s">
        <v>76</v>
      </c>
      <c r="BC27" s="294" t="str">
        <f>IF(入力!AP12="","",入力!AP12)</f>
        <v>4031</v>
      </c>
      <c r="BD27" s="294"/>
      <c r="BE27" s="294"/>
      <c r="BF27" s="296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ミヤウチ　コウタロウ</v>
      </c>
      <c r="I28" s="284"/>
      <c r="J28" s="284"/>
      <c r="K28" s="284"/>
      <c r="L28" s="284"/>
      <c r="M28" s="284"/>
      <c r="N28" s="284"/>
      <c r="O28" s="284"/>
      <c r="P28" s="284"/>
      <c r="Q28" s="285"/>
      <c r="R28" s="293" t="s">
        <v>45</v>
      </c>
      <c r="S28" s="284"/>
      <c r="T28" s="286" t="str">
        <f>IF(入力!AT15="","",入力!AT15)</f>
        <v/>
      </c>
      <c r="U28" s="287"/>
      <c r="V28" s="288"/>
      <c r="W28" s="293" t="s">
        <v>46</v>
      </c>
      <c r="X28" s="293"/>
      <c r="Y28" s="293"/>
      <c r="Z28" s="14" t="s">
        <v>72</v>
      </c>
      <c r="AA28" s="15"/>
      <c r="AB28" s="284" t="str">
        <f>IF(入力!R15="","",入力!R15)</f>
        <v>294</v>
      </c>
      <c r="AC28" s="284"/>
      <c r="AD28" s="284"/>
      <c r="AE28" s="284"/>
      <c r="AF28" s="16" t="s">
        <v>73</v>
      </c>
      <c r="AG28" s="284" t="str">
        <f>IF(入力!W15="","",入力!W15)</f>
        <v>0045</v>
      </c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5"/>
      <c r="AU28" s="293" t="s">
        <v>47</v>
      </c>
      <c r="AV28" s="284"/>
      <c r="AW28" s="284"/>
      <c r="AX28" s="17" t="s">
        <v>74</v>
      </c>
      <c r="AY28" s="284" t="str">
        <f>IF(入力!AL15="","",入力!AL15)</f>
        <v>0470</v>
      </c>
      <c r="AZ28" s="284"/>
      <c r="BA28" s="284"/>
      <c r="BB28" s="284"/>
      <c r="BC28" s="284"/>
      <c r="BD28" s="284"/>
      <c r="BE28" s="284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4" t="str">
        <f>IF(入力!C16="","",入力!C16&amp;"　"&amp;入力!E16)</f>
        <v>宮内　広太郎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4"/>
      <c r="S29" s="374"/>
      <c r="T29" s="381"/>
      <c r="U29" s="382"/>
      <c r="V29" s="383"/>
      <c r="W29" s="380"/>
      <c r="X29" s="380"/>
      <c r="Y29" s="380"/>
      <c r="Z29" s="397" t="str">
        <f>IF(入力!P16="","",入力!P16)</f>
        <v>館山市北条291-2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4"/>
      <c r="AV29" s="374"/>
      <c r="AW29" s="374"/>
      <c r="AX29" s="400" t="str">
        <f>IF(入力!AK16="","",入力!AK16)</f>
        <v>23</v>
      </c>
      <c r="AY29" s="374"/>
      <c r="AZ29" s="374"/>
      <c r="BA29" s="374"/>
      <c r="BB29" s="73" t="s">
        <v>76</v>
      </c>
      <c r="BC29" s="374" t="str">
        <f>IF(入力!AP16="","",入力!AP16)</f>
        <v>4031</v>
      </c>
      <c r="BD29" s="374"/>
      <c r="BE29" s="374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ハヤカワ　ハナエ
早川　花笑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5</v>
      </c>
      <c r="R34" s="390"/>
      <c r="S34" s="391"/>
      <c r="T34" s="408" t="str">
        <f>IF(入力!I25="","",入力!I25)</f>
        <v>北条小学校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516704880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147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コイズミ　ユズキ
小泉　柚姫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5</v>
      </c>
      <c r="R36" s="390"/>
      <c r="S36" s="391"/>
      <c r="T36" s="408" t="str">
        <f>IF(入力!I27="","",入力!I27)</f>
        <v>北条小学校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514438884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155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カトウ　スズカ
加藤　涼風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5</v>
      </c>
      <c r="R38" s="390"/>
      <c r="S38" s="391"/>
      <c r="T38" s="408" t="str">
        <f>IF(入力!I29="","",入力!I29)</f>
        <v>北条小学校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516167627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143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イシナベ　ユリカ
石鍋　友梨香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4</v>
      </c>
      <c r="R40" s="390"/>
      <c r="S40" s="391"/>
      <c r="T40" s="408" t="str">
        <f>IF(入力!I31="","",入力!I31)</f>
        <v>北条小学校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518817350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150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スギムラ　サワ
杉村　紗羽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4</v>
      </c>
      <c r="R42" s="390"/>
      <c r="S42" s="391"/>
      <c r="T42" s="408" t="str">
        <f>IF(入力!I33="","",入力!I33)</f>
        <v>北条小学校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515959358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149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ワシミ　ハルカ
鷲見　陽香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4</v>
      </c>
      <c r="R44" s="390"/>
      <c r="S44" s="391"/>
      <c r="T44" s="408" t="str">
        <f>IF(入力!I35="","",入力!I35)</f>
        <v>北条小学校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516948303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145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ウチボリ　ミヒロ
内堀　美宏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4</v>
      </c>
      <c r="R46" s="390"/>
      <c r="S46" s="391"/>
      <c r="T46" s="408" t="str">
        <f>IF(入力!I37="","",入力!I37)</f>
        <v>北条小学校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514603717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141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ハンザワ　ナナミ
判澤　七海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4</v>
      </c>
      <c r="R48" s="390"/>
      <c r="S48" s="391"/>
      <c r="T48" s="408" t="str">
        <f>IF(入力!I39="","",入力!I39)</f>
        <v>北条小学校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515959365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140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タカハシ　カンナ
髙橋　栞那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4</v>
      </c>
      <c r="R50" s="390"/>
      <c r="S50" s="391"/>
      <c r="T50" s="408" t="str">
        <f>IF(入力!I41="","",入力!I41)</f>
        <v>北条小学校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516948299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133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ヨシダ　リミカ
吉田　璃未夏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4</v>
      </c>
      <c r="R52" s="390"/>
      <c r="S52" s="391"/>
      <c r="T52" s="408" t="str">
        <f>IF(入力!I43="","",入力!I43)</f>
        <v>北条小学校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514538509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127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カタヤマ　セナ
片山　彩愛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3</v>
      </c>
      <c r="R54" s="390"/>
      <c r="S54" s="391"/>
      <c r="T54" s="408" t="str">
        <f>IF(入力!I45="","",入力!I45)</f>
        <v>三芳小学校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518817367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137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ハネダ　ミオ
羽田　実央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3</v>
      </c>
      <c r="R56" s="390"/>
      <c r="S56" s="391"/>
      <c r="T56" s="408" t="str">
        <f>IF(入力!I47="","",入力!I47)</f>
        <v>館野小学校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514603717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132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6"/>
      <c r="AS63" s="316"/>
      <c r="AT63" s="316"/>
      <c r="AU63" s="316"/>
      <c r="AV63" s="316"/>
      <c r="AW63" s="316"/>
      <c r="AX63" s="316"/>
      <c r="AY63" s="316"/>
      <c r="AZ63" s="316"/>
      <c r="BA63" s="316"/>
      <c r="BB63" s="316"/>
      <c r="BC63" s="316"/>
      <c r="BD63" s="316"/>
      <c r="BE63" s="316" t="s">
        <v>63</v>
      </c>
      <c r="BF63" s="31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館山スターズ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431754556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荒井　恭一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506198732</v>
      </c>
      <c r="H7" s="264"/>
      <c r="I7" s="264"/>
      <c r="J7" s="264">
        <f>IF(入力!J7="","",入力!J7)</f>
        <v>15959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小泉　宣之</v>
      </c>
      <c r="D9" s="275"/>
      <c r="E9" s="275"/>
      <c r="F9" s="275"/>
      <c r="G9" s="264">
        <f>IF(入力!G9="","",入力!G9)</f>
        <v>512500393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宮内　広太郎</v>
      </c>
      <c r="D11" s="275"/>
      <c r="E11" s="275"/>
      <c r="F11" s="275"/>
      <c r="G11" s="264">
        <f>IF(入力!G11="","",入力!G11)</f>
        <v>511380019</v>
      </c>
      <c r="H11" s="264"/>
      <c r="I11" s="264"/>
      <c r="J11" s="264">
        <f>IF(入力!J11="","",入力!J11)</f>
        <v>26981</v>
      </c>
      <c r="K11" s="264"/>
      <c r="L11" s="264"/>
      <c r="M11" s="264">
        <f>IF(入力!M11="","",入力!M11)</f>
        <v>398739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荒井　恭一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宮内　広太郎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館山市北条291-2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0470-23-4031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90－5334－3979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早川　花笑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北条小学校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516704880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小泉　柚姫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北条小学校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514438884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加藤　涼風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北条小学校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516167627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石鍋　友梨香</v>
      </c>
      <c r="D31" s="275"/>
      <c r="E31" s="275"/>
      <c r="F31" s="275"/>
      <c r="G31" s="262">
        <f>IF(入力!G31="","",入力!G31)</f>
        <v>4</v>
      </c>
      <c r="H31" s="262" t="str">
        <f>IF(入力!H31="","",入力!H31)</f>
        <v/>
      </c>
      <c r="I31" s="262" t="str">
        <f>IF(入力!I31="","",入力!I31)</f>
        <v>北条小学校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518817350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杉村　紗羽</v>
      </c>
      <c r="D33" s="275"/>
      <c r="E33" s="275"/>
      <c r="F33" s="275"/>
      <c r="G33" s="262">
        <f>IF(入力!G33="","",入力!G33)</f>
        <v>4</v>
      </c>
      <c r="H33" s="262" t="str">
        <f>IF(入力!H33="","",入力!H33)</f>
        <v/>
      </c>
      <c r="I33" s="262" t="str">
        <f>IF(入力!I33="","",入力!I33)</f>
        <v>北条小学校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515959358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鷲見　陽香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北条小学校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516948303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内堀　美宏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北条小学校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514603717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判澤　七海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北条小学校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515959365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髙橋　栞那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北条小学校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516948299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吉田　璃未夏</v>
      </c>
      <c r="D43" s="275"/>
      <c r="E43" s="275"/>
      <c r="F43" s="275"/>
      <c r="G43" s="262">
        <f>IF(入力!G43="","",入力!G43)</f>
        <v>4</v>
      </c>
      <c r="H43" s="262" t="str">
        <f>IF(入力!H43="","",入力!H43)</f>
        <v/>
      </c>
      <c r="I43" s="262" t="str">
        <f>IF(入力!I43="","",入力!I43)</f>
        <v>北条小学校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514538509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片山　彩愛</v>
      </c>
      <c r="D45" s="275"/>
      <c r="E45" s="275"/>
      <c r="F45" s="275"/>
      <c r="G45" s="262">
        <f>IF(入力!G45="","",入力!G45)</f>
        <v>3</v>
      </c>
      <c r="H45" s="262" t="str">
        <f>IF(入力!H45="","",入力!H45)</f>
        <v/>
      </c>
      <c r="I45" s="262" t="str">
        <f>IF(入力!I45="","",入力!I45)</f>
        <v>三芳小学校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518817367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羽田　実央</v>
      </c>
      <c r="D47" s="275"/>
      <c r="E47" s="275"/>
      <c r="F47" s="275"/>
      <c r="G47" s="262">
        <f>IF(入力!G47="","",入力!G47)</f>
        <v>3</v>
      </c>
      <c r="H47" s="262" t="str">
        <f>IF(入力!H47="","",入力!H47)</f>
        <v/>
      </c>
      <c r="I47" s="262" t="str">
        <f>IF(入力!I47="","",入力!I47)</f>
        <v>館野小学校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514603717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館山スターズ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431754556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荒井　恭一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506198732</v>
      </c>
      <c r="H7" s="264"/>
      <c r="I7" s="264"/>
      <c r="J7" s="264">
        <f>IF(入力!J7="","",入力!J7)</f>
        <v>15959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小泉　宣之</v>
      </c>
      <c r="D9" s="275"/>
      <c r="E9" s="275"/>
      <c r="F9" s="275"/>
      <c r="G9" s="264">
        <f>IF(入力!G9="","",入力!G9)</f>
        <v>512500393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宮内　広太郎</v>
      </c>
      <c r="D11" s="275"/>
      <c r="E11" s="275"/>
      <c r="F11" s="275"/>
      <c r="G11" s="264">
        <f>IF(入力!G11="","",入力!G11)</f>
        <v>511380019</v>
      </c>
      <c r="H11" s="264"/>
      <c r="I11" s="264"/>
      <c r="J11" s="264">
        <f>IF(入力!J11="","",入力!J11)</f>
        <v>26981</v>
      </c>
      <c r="K11" s="264"/>
      <c r="L11" s="264"/>
      <c r="M11" s="264">
        <f>IF(入力!M11="","",入力!M11)</f>
        <v>398739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荒井　恭一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宮内　広太郎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館山市北条291-2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0470-23-4031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90－5334－3979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早川　花笑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北条小学校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516704880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小泉　柚姫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北条小学校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514438884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加藤　涼風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北条小学校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516167627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石鍋　友梨香</v>
      </c>
      <c r="D31" s="275"/>
      <c r="E31" s="275"/>
      <c r="F31" s="275"/>
      <c r="G31" s="262">
        <f>IF(入力!G31="","",入力!G31)</f>
        <v>4</v>
      </c>
      <c r="H31" s="262" t="str">
        <f>IF(入力!H31="","",入力!H31)</f>
        <v/>
      </c>
      <c r="I31" s="262" t="str">
        <f>IF(入力!I31="","",入力!I31)</f>
        <v>北条小学校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518817350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杉村　紗羽</v>
      </c>
      <c r="D33" s="275"/>
      <c r="E33" s="275"/>
      <c r="F33" s="275"/>
      <c r="G33" s="262">
        <f>IF(入力!G33="","",入力!G33)</f>
        <v>4</v>
      </c>
      <c r="H33" s="262" t="str">
        <f>IF(入力!H33="","",入力!H33)</f>
        <v/>
      </c>
      <c r="I33" s="262" t="str">
        <f>IF(入力!I33="","",入力!I33)</f>
        <v>北条小学校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515959358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鷲見　陽香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北条小学校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516948303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内堀　美宏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北条小学校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514603717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判澤　七海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北条小学校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515959365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髙橋　栞那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北条小学校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516948299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吉田　璃未夏</v>
      </c>
      <c r="D43" s="275"/>
      <c r="E43" s="275"/>
      <c r="F43" s="275"/>
      <c r="G43" s="262">
        <f>IF(入力!G43="","",入力!G43)</f>
        <v>4</v>
      </c>
      <c r="H43" s="262" t="str">
        <f>IF(入力!H43="","",入力!H43)</f>
        <v/>
      </c>
      <c r="I43" s="262" t="str">
        <f>IF(入力!I43="","",入力!I43)</f>
        <v>北条小学校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514538509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片山　彩愛</v>
      </c>
      <c r="D45" s="275"/>
      <c r="E45" s="275"/>
      <c r="F45" s="275"/>
      <c r="G45" s="262">
        <f>IF(入力!G45="","",入力!G45)</f>
        <v>3</v>
      </c>
      <c r="H45" s="262" t="str">
        <f>IF(入力!H45="","",入力!H45)</f>
        <v/>
      </c>
      <c r="I45" s="262" t="str">
        <f>IF(入力!I45="","",入力!I45)</f>
        <v>三芳小学校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518817367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羽田　実央</v>
      </c>
      <c r="D47" s="275"/>
      <c r="E47" s="275"/>
      <c r="F47" s="275"/>
      <c r="G47" s="262">
        <f>IF(入力!G47="","",入力!G47)</f>
        <v>3</v>
      </c>
      <c r="H47" s="262" t="str">
        <f>IF(入力!H47="","",入力!H47)</f>
        <v/>
      </c>
      <c r="I47" s="262" t="str">
        <f>IF(入力!I47="","",入力!I47)</f>
        <v>館野小学校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514603717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10</v>
      </c>
      <c r="J5" s="443" t="str">
        <f>IF(入力!A55="","",入力!A55)</f>
        <v>いろんなチームとすぐに仲良くなれるフレンドリーなチームです。
元気に明るく声を出せるチームを目指しています。
県大会でも勝利を目指して頑張ります。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23011</v>
      </c>
      <c r="B7" s="33" t="str">
        <f>IF(入力!C3="","",入力!C3)</f>
        <v>館山スターズ</v>
      </c>
      <c r="C7" s="33" t="str">
        <f>IF(入力!C2="","",入力!C2)</f>
        <v>タテヤマスターズ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館山</v>
      </c>
      <c r="T7" s="33"/>
      <c r="U7" s="33">
        <f>IF(入力!C4="","",入力!C4)</f>
        <v>431754556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荒井</v>
      </c>
      <c r="D16" s="33" t="str">
        <f>IF(入力!E8="","",入力!E8)</f>
        <v>恭一</v>
      </c>
      <c r="E16" s="33" t="str">
        <f>IF(入力!C7="","",入力!C7)</f>
        <v>アライ</v>
      </c>
      <c r="F16" s="33" t="str">
        <f>IF(入力!E7="","",入力!E7)</f>
        <v>キョウイチ</v>
      </c>
      <c r="G16" s="33">
        <f>IF(入力!G7="","",入力!G7)</f>
        <v>506198732</v>
      </c>
      <c r="H16" s="33">
        <f>IF(入力!J7="","",入力!J7)</f>
        <v>15959</v>
      </c>
      <c r="I16" s="33" t="str">
        <f>IF(入力!M7="","",入力!M7)</f>
        <v/>
      </c>
      <c r="J16" s="33"/>
      <c r="K16" s="33"/>
      <c r="L16" s="33">
        <f>IF(入力!AT7="","",入力!AT7)</f>
        <v>63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0023</v>
      </c>
      <c r="T16" s="33" t="str">
        <f>IF(入力!P8="","",入力!P8)</f>
        <v>南房総市千倉町川口288</v>
      </c>
      <c r="U16" s="33" t="str">
        <f>IF(入力!AL7="","",入力!AL7)</f>
        <v>0470</v>
      </c>
      <c r="V16" s="33" t="str">
        <f>IF(入力!AK8="","",入力!AK8)</f>
        <v>43</v>
      </c>
      <c r="W16" s="33" t="str">
        <f>IF(入力!AP8="","",入力!AP8)</f>
        <v>1718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小泉</v>
      </c>
      <c r="D17" s="33" t="str">
        <f>IF(入力!E10="","",入力!E10)</f>
        <v>宣之</v>
      </c>
      <c r="E17" s="33" t="str">
        <f>IF(入力!C9="","",入力!C9)</f>
        <v>コイズミ</v>
      </c>
      <c r="F17" s="33" t="str">
        <f>IF(入力!E9="","",入力!E9)</f>
        <v>ノリユキ</v>
      </c>
      <c r="G17" s="33">
        <f>IF(入力!G9="","",入力!G9)</f>
        <v>512500393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0042</v>
      </c>
      <c r="T17" s="33" t="str">
        <f>IF(入力!P10="","",入力!P10)</f>
        <v>館山市上野原201-3</v>
      </c>
      <c r="U17" s="33" t="str">
        <f>IF(入力!AL9="","",入力!AL9)</f>
        <v>0470</v>
      </c>
      <c r="V17" s="33" t="str">
        <f>IF(入力!AK10="","",入力!AK10)</f>
        <v>24</v>
      </c>
      <c r="W17" s="33" t="str">
        <f>IF(入力!AP10="","",入力!AP10)</f>
        <v>2021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宮内</v>
      </c>
      <c r="D20" s="33" t="str">
        <f>IF(入力!E12="","",入力!E12)</f>
        <v>広太郎</v>
      </c>
      <c r="E20" s="33" t="str">
        <f>IF(入力!C11="","",入力!C11)</f>
        <v>ミヤウチ</v>
      </c>
      <c r="F20" s="33" t="str">
        <f>IF(入力!E11="","",入力!E11)</f>
        <v>コウタロウ</v>
      </c>
      <c r="G20" s="33">
        <f>IF(入力!G11="","",入力!G11)</f>
        <v>511380019</v>
      </c>
      <c r="H20" s="33">
        <f>IF(入力!J11="","",入力!J11)</f>
        <v>26981</v>
      </c>
      <c r="I20" s="33">
        <f>IF(入力!M11="","",入力!M11)</f>
        <v>398739</v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294</v>
      </c>
      <c r="S20" s="33" t="str">
        <f>IF(入力!W11="","",入力!W11)</f>
        <v>0045</v>
      </c>
      <c r="T20" s="33" t="str">
        <f>IF(入力!P12="","",入力!P12)</f>
        <v>館山市北条291-2</v>
      </c>
      <c r="U20" s="33" t="str">
        <f>IF(入力!AL11="","",入力!AL11)</f>
        <v>0470</v>
      </c>
      <c r="V20" s="33" t="str">
        <f>IF(入力!AK12="","",入力!AK12)</f>
        <v>23</v>
      </c>
      <c r="W20" s="33" t="str">
        <f>IF(入力!AP12="","",入力!AP12)</f>
        <v>4031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宮内</v>
      </c>
      <c r="D22" s="33" t="str">
        <f>IF(入力!E16="","",入力!E16)</f>
        <v>広太郎</v>
      </c>
      <c r="E22" s="33" t="str">
        <f>IF(入力!C15="","",入力!C15)</f>
        <v>ミヤウチ</v>
      </c>
      <c r="F22" s="33" t="str">
        <f>IF(入力!E15="","",入力!E15)</f>
        <v>コウタロウ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5334</v>
      </c>
      <c r="P22" s="33">
        <f>IF(入力!G21="","",入力!G21)</f>
        <v>3979</v>
      </c>
      <c r="Q22" s="33"/>
      <c r="R22" s="33" t="str">
        <f>IF(入力!R15="","",入力!R15)</f>
        <v>294</v>
      </c>
      <c r="S22" s="33" t="str">
        <f>IF(入力!W15="","",入力!W15)</f>
        <v>0045</v>
      </c>
      <c r="T22" s="33" t="str">
        <f>IF(入力!P16="","",入力!P16)</f>
        <v>館山市北条291-2</v>
      </c>
      <c r="U22" s="33" t="str">
        <f>IF(入力!AL15="","",入力!AL15)</f>
        <v>0470</v>
      </c>
      <c r="V22" s="33" t="str">
        <f>IF(入力!AK16="","",入力!AK16)</f>
        <v>23</v>
      </c>
      <c r="W22" s="33" t="str">
        <f>IF(入力!AP16="","",入力!AP16)</f>
        <v>4031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荒井</v>
      </c>
      <c r="D23" s="33" t="str">
        <f>IF(入力!$E$14="","",入力!$E$14)</f>
        <v>恭一</v>
      </c>
      <c r="E23" s="33" t="str">
        <f>IF(入力!$C$13="","",入力!$C$13)</f>
        <v>アライ</v>
      </c>
      <c r="F23" s="33" t="str">
        <f>IF(入力!$E$13="","",入力!$E$13)</f>
        <v>キョウイチ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早川</v>
      </c>
      <c r="D24" s="75" t="str">
        <f>VLOOKUP($B$51,$A$53:$F$352,4)</f>
        <v>花笑</v>
      </c>
      <c r="E24" s="75" t="str">
        <f>VLOOKUP($B$51,$A$53:$F$352,5)</f>
        <v>ハヤカワ</v>
      </c>
      <c r="F24" s="75" t="str">
        <f>VLOOKUP($B$51,$A$53:$F$352,6)</f>
        <v>ハナエ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早川</v>
      </c>
      <c r="D53" s="33" t="str">
        <f>IF(入力!E26="","",入力!E26)</f>
        <v>花笑</v>
      </c>
      <c r="E53" s="33" t="str">
        <f>IF(入力!C25="","",入力!C25)</f>
        <v>ハヤカワ</v>
      </c>
      <c r="F53" s="33" t="str">
        <f>IF(入力!E25="","",入力!E25)</f>
        <v>ハナエ</v>
      </c>
      <c r="G53" s="33">
        <f>IF(入力!M25="","",入力!M25)</f>
        <v>516704880</v>
      </c>
      <c r="H53" s="33" t="str">
        <f>IF(入力!I25="","",入力!I25)</f>
        <v>北条小学校</v>
      </c>
      <c r="I53" s="33">
        <f>IF(入力!G25="","",入力!G25)</f>
        <v>5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小泉</v>
      </c>
      <c r="D54" s="33" t="str">
        <f>IF(入力!E28="","",入力!E28)</f>
        <v>柚姫</v>
      </c>
      <c r="E54" s="33" t="str">
        <f>IF(入力!C27="","",入力!C27)</f>
        <v>コイズミ</v>
      </c>
      <c r="F54" s="33" t="str">
        <f>IF(入力!E27="","",入力!E27)</f>
        <v>ユズキ</v>
      </c>
      <c r="G54" s="33">
        <f>IF(入力!M27="","",入力!M27)</f>
        <v>514438884</v>
      </c>
      <c r="H54" s="33" t="str">
        <f>IF(入力!I27="","",入力!I27)</f>
        <v>北条小学校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加藤</v>
      </c>
      <c r="D55" s="33" t="str">
        <f>IF(入力!E30="","",入力!E30)</f>
        <v>涼風</v>
      </c>
      <c r="E55" s="33" t="str">
        <f>IF(入力!C29="","",入力!C29)</f>
        <v>カトウ</v>
      </c>
      <c r="F55" s="33" t="str">
        <f>IF(入力!E29="","",入力!E29)</f>
        <v>スズカ</v>
      </c>
      <c r="G55" s="33">
        <f>IF(入力!M29="","",入力!M29)</f>
        <v>516167627</v>
      </c>
      <c r="H55" s="33" t="str">
        <f>IF(入力!I29="","",入力!I29)</f>
        <v>北条小学校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石鍋</v>
      </c>
      <c r="D56" s="33" t="str">
        <f>IF(入力!E32="","",入力!E32)</f>
        <v>友梨香</v>
      </c>
      <c r="E56" s="33" t="str">
        <f>IF(入力!C31="","",入力!C31)</f>
        <v>イシナベ</v>
      </c>
      <c r="F56" s="33" t="str">
        <f>IF(入力!E31="","",入力!E31)</f>
        <v>ユリカ</v>
      </c>
      <c r="G56" s="33">
        <f>IF(入力!M31="","",入力!M31)</f>
        <v>518817350</v>
      </c>
      <c r="H56" s="33" t="str">
        <f>IF(入力!I31="","",入力!I31)</f>
        <v>北条小学校</v>
      </c>
      <c r="I56" s="33">
        <f>IF(入力!G31="","",入力!G31)</f>
        <v>4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杉村</v>
      </c>
      <c r="D57" s="33" t="str">
        <f>IF(入力!E34="","",入力!E34)</f>
        <v>紗羽</v>
      </c>
      <c r="E57" s="33" t="str">
        <f>IF(入力!C33="","",入力!C33)</f>
        <v>スギムラ</v>
      </c>
      <c r="F57" s="33" t="str">
        <f>IF(入力!E33="","",入力!E33)</f>
        <v>サワ</v>
      </c>
      <c r="G57" s="33">
        <f>IF(入力!M33="","",入力!M33)</f>
        <v>515959358</v>
      </c>
      <c r="H57" s="33" t="str">
        <f>IF(入力!I33="","",入力!I33)</f>
        <v>北条小学校</v>
      </c>
      <c r="I57" s="33">
        <f>IF(入力!G33="","",入力!G33)</f>
        <v>4</v>
      </c>
      <c r="J57" s="33">
        <f>IF(入力!P33="","",入力!P33)</f>
        <v>149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鷲見</v>
      </c>
      <c r="D58" s="33" t="str">
        <f>IF(入力!E36="","",入力!E36)</f>
        <v>陽香</v>
      </c>
      <c r="E58" s="33" t="str">
        <f>IF(入力!C35="","",入力!C35)</f>
        <v>ワシミ</v>
      </c>
      <c r="F58" s="33" t="str">
        <f>IF(入力!E35="","",入力!E35)</f>
        <v>ハルカ</v>
      </c>
      <c r="G58" s="33">
        <f>IF(入力!M35="","",入力!M35)</f>
        <v>516948303</v>
      </c>
      <c r="H58" s="33" t="str">
        <f>IF(入力!I35="","",入力!I35)</f>
        <v>北条小学校</v>
      </c>
      <c r="I58" s="33">
        <f>IF(入力!G35="","",入力!G35)</f>
        <v>4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内堀</v>
      </c>
      <c r="D59" s="33" t="str">
        <f>IF(入力!E38="","",入力!E38)</f>
        <v>美宏</v>
      </c>
      <c r="E59" s="33" t="str">
        <f>IF(入力!C37="","",入力!C37)</f>
        <v>ウチボリ</v>
      </c>
      <c r="F59" s="33" t="str">
        <f>IF(入力!E37="","",入力!E37)</f>
        <v>ミヒロ</v>
      </c>
      <c r="G59" s="33">
        <f>IF(入力!M37="","",入力!M37)</f>
        <v>514603717</v>
      </c>
      <c r="H59" s="33" t="str">
        <f>IF(入力!I37="","",入力!I37)</f>
        <v>北条小学校</v>
      </c>
      <c r="I59" s="33">
        <f>IF(入力!G37="","",入力!G37)</f>
        <v>4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判澤</v>
      </c>
      <c r="D60" s="33" t="str">
        <f>IF(入力!E40="","",入力!E40)</f>
        <v>七海</v>
      </c>
      <c r="E60" s="33" t="str">
        <f>IF(入力!C39="","",入力!C39)</f>
        <v>ハンザワ</v>
      </c>
      <c r="F60" s="33" t="str">
        <f>IF(入力!E39="","",入力!E39)</f>
        <v>ナナミ</v>
      </c>
      <c r="G60" s="33">
        <f>IF(入力!M39="","",入力!M39)</f>
        <v>515959365</v>
      </c>
      <c r="H60" s="33" t="str">
        <f>IF(入力!I39="","",入力!I39)</f>
        <v>北条小学校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髙橋</v>
      </c>
      <c r="D61" s="33" t="str">
        <f>IF(入力!E42="","",入力!E42)</f>
        <v>栞那</v>
      </c>
      <c r="E61" s="33" t="str">
        <f>IF(入力!C41="","",入力!C41)</f>
        <v>タカハシ</v>
      </c>
      <c r="F61" s="33" t="str">
        <f>IF(入力!E41="","",入力!E41)</f>
        <v>カンナ</v>
      </c>
      <c r="G61" s="33">
        <f>IF(入力!M41="","",入力!M41)</f>
        <v>516948299</v>
      </c>
      <c r="H61" s="33" t="str">
        <f>IF(入力!I41="","",入力!I41)</f>
        <v>北条小学校</v>
      </c>
      <c r="I61" s="33">
        <f>IF(入力!G41="","",入力!G41)</f>
        <v>4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吉田</v>
      </c>
      <c r="D62" s="33" t="str">
        <f>IF(入力!E44="","",入力!E44)</f>
        <v>璃未夏</v>
      </c>
      <c r="E62" s="33" t="str">
        <f>IF(入力!C43="","",入力!C43)</f>
        <v>ヨシダ</v>
      </c>
      <c r="F62" s="33" t="str">
        <f>IF(入力!E43="","",入力!E43)</f>
        <v>リミカ</v>
      </c>
      <c r="G62" s="33">
        <f>IF(入力!M43="","",入力!M43)</f>
        <v>514538509</v>
      </c>
      <c r="H62" s="33" t="str">
        <f>IF(入力!I43="","",入力!I43)</f>
        <v>北条小学校</v>
      </c>
      <c r="I62" s="33">
        <f>IF(入力!G43="","",入力!G43)</f>
        <v>4</v>
      </c>
      <c r="J62" s="33">
        <f>IF(入力!P43="","",入力!P43)</f>
        <v>127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片山</v>
      </c>
      <c r="D63" s="33" t="str">
        <f>IF(入力!E46="","",入力!E46)</f>
        <v>彩愛</v>
      </c>
      <c r="E63" s="33" t="str">
        <f>IF(入力!C45="","",入力!C45)</f>
        <v>カタヤマ</v>
      </c>
      <c r="F63" s="33" t="str">
        <f>IF(入力!E45="","",入力!E45)</f>
        <v>セナ</v>
      </c>
      <c r="G63" s="33">
        <f>IF(入力!M45="","",入力!M45)</f>
        <v>518817367</v>
      </c>
      <c r="H63" s="33" t="str">
        <f>IF(入力!I45="","",入力!I45)</f>
        <v>三芳小学校</v>
      </c>
      <c r="I63" s="33">
        <f>IF(入力!G45="","",入力!G45)</f>
        <v>3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羽田</v>
      </c>
      <c r="D64" s="33" t="str">
        <f>IF(入力!E48="","",入力!E48)</f>
        <v>実央</v>
      </c>
      <c r="E64" s="33" t="str">
        <f>IF(入力!C47="","",入力!C47)</f>
        <v>ハネダ</v>
      </c>
      <c r="F64" s="33" t="str">
        <f>IF(入力!E47="","",入力!E47)</f>
        <v>ミオ</v>
      </c>
      <c r="G64" s="33">
        <f>IF(入力!M47="","",入力!M47)</f>
        <v>514603717</v>
      </c>
      <c r="H64" s="33" t="str">
        <f>IF(入力!I47="","",入力!I47)</f>
        <v>館野小学校</v>
      </c>
      <c r="I64" s="33">
        <f>IF(入力!G47="","",入力!G47)</f>
        <v>3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宮内広太郎</cp:lastModifiedBy>
  <cp:lastPrinted>2016-05-09T15:17:35Z</cp:lastPrinted>
  <dcterms:created xsi:type="dcterms:W3CDTF">2014-04-05T09:56:00Z</dcterms:created>
  <dcterms:modified xsi:type="dcterms:W3CDTF">2019-01-23T14:24:47Z</dcterms:modified>
</cp:coreProperties>
</file>