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0スターズバレー関係\小学生バレーボール連盟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<sst xmlns="http://schemas.openxmlformats.org/spreadsheetml/2006/main" count="427" uniqueCount="275">
  <si>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</si>
  <si>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</si>
  <si>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</si>
  <si>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</si>
  <si>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</si>
  <si>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</si>
  <si>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</si>
  <si>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</si>
  <si>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</si>
  <si>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</si>
  <si>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</si>
  <si>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</si>
  <si>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</si>
  <si>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</si>
  <si>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</si>
  <si>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</si>
  <si>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</si>
  <si>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</si>
  <si>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</si>
  <si>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</si>
  <si>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</si>
  <si>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</si>
  <si>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</si>
  <si>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</si>
  <si>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</si>
  <si>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</si>
  <si>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</si>
  <si>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</si>
  <si>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</si>
  <si>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</si>
  <si>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</si>
  <si>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</si>
  <si>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</si>
  <si>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</si>
  <si>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</si>
  <si>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</si>
  <si>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</si>
  <si>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</si>
  <si>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</si>
  <si>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</si>
  <si>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</si>
  <si>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</si>
  <si>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</si>
  <si>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</si>
  <si>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</si>
  <si>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</si>
  <si>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</si>
  <si>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</si>
  <si>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</si>
  <si>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</si>
  <si>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</si>
  <si>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</si>
  <si>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</si>
  <si>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</si>
  <si>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</si>
  <si>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</si>
  <si>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</si>
  <si>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</si>
  <si>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</si>
  <si>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</si>
  <si>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</si>
  <si>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</si>
  <si>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</si>
  <si>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</si>
  <si>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</si>
  <si>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</si>
  <si>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</si>
  <si>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</si>
  <si>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</si>
  <si>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</si>
  <si>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</si>
  <si>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</si>
  <si>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</si>
  <si>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</si>
  <si>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</si>
  <si>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</si>
  <si>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</si>
  <si>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</si>
  <si>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</si>
  <si>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</si>
  <si>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</si>
  <si>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</si>
  <si>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</si>
  <si>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</si>
  <si>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</si>
  <si>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</si>
  <si>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</si>
  <si>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</si>
  <si>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</si>
  <si>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</si>
  <si>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</si>
  <si>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</si>
  <si>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</si>
  <si>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</si>
  <si>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</si>
  <si>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</si>
  <si>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</si>
  <si>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</si>
  <si>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</si>
  <si>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</si>
  <si>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</si>
  <si>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</si>
  <si>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</si>
  <si>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</si>
  <si>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</si>
  <si>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</si>
  <si>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</si>
  <si>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</si>
  <si>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</si>
  <si>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</si>
  <si>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</si>
  <si>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</si>
  <si>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</si>
  <si>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</si>
  <si>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</si>
  <si>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</si>
  <si>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</si>
  <si>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</si>
  <si>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</si>
  <si>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</si>
  <si>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</si>
  <si>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</si>
  <si>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</si>
  <si>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</si>
  <si>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</si>
  <si>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</si>
  <si>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</si>
  <si>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</si>
  <si>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</si>
  <si>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</si>
  <si>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</si>
  <si>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</si>
  <si>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</si>
  <si>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</si>
  <si>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</si>
  <si>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</si>
  <si>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</si>
  <si>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</si>
  <si>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</si>
  <si>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</si>
  <si>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</si>
  <si>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</si>
  <si>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</si>
  <si>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</si>
  <si>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</si>
  <si>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</si>
  <si>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</si>
  <si>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</si>
  <si>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</si>
  <si>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</si>
  <si>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</si>
  <si>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</si>
  <si>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</si>
  <si>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</si>
  <si>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</si>
  <si>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</si>
  <si>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</si>
  <si>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</si>
  <si>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</si>
  <si>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</si>
  <si>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</si>
  <si>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</si>
  <si>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</si>
  <si>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</si>
  <si>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</si>
  <si>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</si>
  <si>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</si>
  <si>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</si>
  <si>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</si>
  <si>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</si>
  <si>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</si>
  <si>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</si>
  <si>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</si>
  <si>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</si>
  <si>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</si>
  <si>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</si>
  <si>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</si>
  <si>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</si>
  <si>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</si>
  <si>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</si>
  <si>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</si>
  <si>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</si>
  <si>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</si>
  <si>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</si>
  <si>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</si>
  <si>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</si>
  <si>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</si>
  <si>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</si>
  <si>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</si>
  <si>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</si>
  <si>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</si>
  <si>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</si>
  <si>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</si>
  <si>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</si>
  <si>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</si>
  <si>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</si>
  <si>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</si>
  <si>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</si>
  <si>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</si>
  <si>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</si>
  <si>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</si>
  <si>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</si>
  <si>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</si>
  <si>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</si>
  <si>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</si>
  <si>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</si>
  <si>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コイズミ</t>
    <phoneticPr fontId="2"/>
  </si>
  <si>
    <t>アンナ</t>
    <phoneticPr fontId="2"/>
  </si>
  <si>
    <t>小泉</t>
    <rPh sb="0" eb="2">
      <t>コイズミ</t>
    </rPh>
    <phoneticPr fontId="2"/>
  </si>
  <si>
    <t>杏奈</t>
    <rPh sb="0" eb="2">
      <t>アンナ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</si>
  <si>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</si>
  <si>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</si>
  <si>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</si>
  <si>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</si>
  <si>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</si>
  <si>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</si>
  <si>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</si>
  <si>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</si>
  <si>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</si>
  <si>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</si>
  <si>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</si>
  <si>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ハヤカワ</t>
    <phoneticPr fontId="2"/>
  </si>
  <si>
    <t>カレン</t>
    <phoneticPr fontId="2"/>
  </si>
  <si>
    <t>早川</t>
    <rPh sb="0" eb="2">
      <t>ハヤカワ</t>
    </rPh>
    <phoneticPr fontId="2"/>
  </si>
  <si>
    <t>楓恋</t>
    <rPh sb="0" eb="2">
      <t>カレン</t>
    </rPh>
    <phoneticPr fontId="2"/>
  </si>
  <si>
    <t>ウチボリ</t>
    <phoneticPr fontId="2"/>
  </si>
  <si>
    <t>チヒロ</t>
    <phoneticPr fontId="2"/>
  </si>
  <si>
    <t>内堀</t>
    <rPh sb="0" eb="2">
      <t>ウチボリ</t>
    </rPh>
    <phoneticPr fontId="2"/>
  </si>
  <si>
    <t>千尋</t>
    <rPh sb="0" eb="2">
      <t>チヒロ</t>
    </rPh>
    <phoneticPr fontId="2"/>
  </si>
  <si>
    <t>スズキ</t>
    <phoneticPr fontId="2"/>
  </si>
  <si>
    <t>鈴木</t>
    <rPh sb="0" eb="2">
      <t>スズキ</t>
    </rPh>
    <phoneticPr fontId="2"/>
  </si>
  <si>
    <t>ちひろ</t>
    <phoneticPr fontId="2"/>
  </si>
  <si>
    <t>オカダ</t>
    <phoneticPr fontId="2"/>
  </si>
  <si>
    <t>ユナ</t>
    <phoneticPr fontId="2"/>
  </si>
  <si>
    <t>岡田</t>
    <rPh sb="0" eb="2">
      <t>オカダ</t>
    </rPh>
    <phoneticPr fontId="2"/>
  </si>
  <si>
    <t>侑奈</t>
    <rPh sb="0" eb="1">
      <t>ユウ</t>
    </rPh>
    <rPh sb="1" eb="2">
      <t>ナ</t>
    </rPh>
    <phoneticPr fontId="2"/>
  </si>
  <si>
    <t>サワカ</t>
    <phoneticPr fontId="2"/>
  </si>
  <si>
    <t>爽夏</t>
    <rPh sb="0" eb="1">
      <t>サワ</t>
    </rPh>
    <rPh sb="1" eb="2">
      <t>ナツ</t>
    </rPh>
    <phoneticPr fontId="2"/>
  </si>
  <si>
    <t>マエダ</t>
    <phoneticPr fontId="2"/>
  </si>
  <si>
    <t>メイ</t>
    <phoneticPr fontId="2"/>
  </si>
  <si>
    <t>前田</t>
    <rPh sb="0" eb="2">
      <t>マエダ</t>
    </rPh>
    <phoneticPr fontId="2"/>
  </si>
  <si>
    <t>芽依</t>
    <rPh sb="0" eb="2">
      <t>メイ</t>
    </rPh>
    <phoneticPr fontId="2"/>
  </si>
  <si>
    <t>マツキ</t>
    <phoneticPr fontId="2"/>
  </si>
  <si>
    <t>ハナ</t>
    <phoneticPr fontId="2"/>
  </si>
  <si>
    <t>松木</t>
    <rPh sb="0" eb="2">
      <t>マツキ</t>
    </rPh>
    <phoneticPr fontId="2"/>
  </si>
  <si>
    <t>花南</t>
    <rPh sb="0" eb="1">
      <t>ハナ</t>
    </rPh>
    <rPh sb="1" eb="2">
      <t>ナン</t>
    </rPh>
    <phoneticPr fontId="2"/>
  </si>
  <si>
    <t>コイズミ</t>
    <phoneticPr fontId="2"/>
  </si>
  <si>
    <t>ユズキ</t>
    <phoneticPr fontId="2"/>
  </si>
  <si>
    <t>柚姫</t>
    <rPh sb="0" eb="1">
      <t>ユズ</t>
    </rPh>
    <rPh sb="1" eb="2">
      <t>キ</t>
    </rPh>
    <phoneticPr fontId="2"/>
  </si>
  <si>
    <t>ヨシダ</t>
    <phoneticPr fontId="2"/>
  </si>
  <si>
    <t>リミカ</t>
    <phoneticPr fontId="2"/>
  </si>
  <si>
    <t>吉田</t>
    <rPh sb="0" eb="2">
      <t>ヨシダ</t>
    </rPh>
    <phoneticPr fontId="2"/>
  </si>
  <si>
    <t>璃未夏</t>
    <rPh sb="0" eb="1">
      <t>リ</t>
    </rPh>
    <rPh sb="1" eb="2">
      <t>ミ</t>
    </rPh>
    <rPh sb="2" eb="3">
      <t>カ</t>
    </rPh>
    <phoneticPr fontId="2"/>
  </si>
  <si>
    <t>ミヒロ</t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</si>
  <si>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</si>
  <si>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</si>
  <si>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</si>
  <si>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</si>
  <si>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</si>
  <si>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</si>
  <si>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</si>
  <si>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ノリユキ</t>
    <phoneticPr fontId="2"/>
  </si>
  <si>
    <t>宣之</t>
    <rPh sb="0" eb="2">
      <t>ノリユキ</t>
    </rPh>
    <phoneticPr fontId="2"/>
  </si>
  <si>
    <t>アライ</t>
    <phoneticPr fontId="2"/>
  </si>
  <si>
    <t>キョウイチ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</si>
  <si>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</si>
  <si>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</si>
  <si>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</si>
  <si>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</si>
  <si>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</si>
  <si>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</si>
  <si>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294</t>
    <phoneticPr fontId="2"/>
  </si>
  <si>
    <t>0042</t>
    <phoneticPr fontId="2"/>
  </si>
  <si>
    <t>南房総市千倉町川口288</t>
    <rPh sb="0" eb="1">
      <t>ミナミ</t>
    </rPh>
    <rPh sb="1" eb="4">
      <t>ボウソウシ</t>
    </rPh>
    <rPh sb="4" eb="7">
      <t>チクラマチ</t>
    </rPh>
    <rPh sb="7" eb="9">
      <t>カワグチ</t>
    </rPh>
    <phoneticPr fontId="2"/>
  </si>
  <si>
    <t>元気に明るく声を出せるチームを目指しています。
目標は、県大会ベスト８！
チーム一丸となってがんばります。</t>
    <rPh sb="0" eb="2">
      <t>ゲンキ</t>
    </rPh>
    <rPh sb="3" eb="4">
      <t>アカ</t>
    </rPh>
    <rPh sb="6" eb="7">
      <t>コエ</t>
    </rPh>
    <rPh sb="8" eb="9">
      <t>ダ</t>
    </rPh>
    <rPh sb="15" eb="17">
      <t>メザ</t>
    </rPh>
    <rPh sb="24" eb="26">
      <t>モクヒョウ</t>
    </rPh>
    <rPh sb="28" eb="31">
      <t>ケンタイカイ</t>
    </rPh>
    <rPh sb="40" eb="42">
      <t>イチガン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</si>
</sst>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80" zoomScaleNormal="100" zoomScaleSheetLayoutView="80" workbookViewId="0">
      <selection activeCell="C21" sqref="C21:D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5" t="s">
        <v>189</v>
      </c>
      <c r="B2" s="216"/>
      <c r="C2" s="217" t="s">
        <v>214</v>
      </c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200</v>
      </c>
      <c r="D3" s="223"/>
      <c r="E3" s="223"/>
      <c r="F3" s="223"/>
      <c r="G3" s="223"/>
      <c r="H3" s="223"/>
      <c r="I3" s="224"/>
      <c r="J3" s="83" t="s">
        <v>159</v>
      </c>
      <c r="K3" s="84"/>
      <c r="L3" s="84"/>
      <c r="M3" s="84"/>
      <c r="N3" s="84"/>
      <c r="O3" s="85"/>
      <c r="P3" s="212" t="s">
        <v>211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6" t="s">
        <v>182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23011</v>
      </c>
      <c r="K5" s="158"/>
      <c r="L5" s="158"/>
      <c r="M5" s="158"/>
      <c r="N5" s="158"/>
      <c r="O5" s="158"/>
      <c r="P5" s="203" t="s">
        <v>212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213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4" t="s">
        <v>175</v>
      </c>
      <c r="D6" s="235"/>
      <c r="E6" s="207" t="s">
        <v>176</v>
      </c>
      <c r="F6" s="208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99"/>
      <c r="B7" s="100"/>
      <c r="C7" s="148" t="s">
        <v>203</v>
      </c>
      <c r="D7" s="149"/>
      <c r="E7" s="110" t="s">
        <v>204</v>
      </c>
      <c r="F7" s="111"/>
      <c r="G7" s="92">
        <v>511380019</v>
      </c>
      <c r="H7" s="92"/>
      <c r="I7" s="92"/>
      <c r="J7" s="92">
        <v>26981</v>
      </c>
      <c r="K7" s="92"/>
      <c r="L7" s="92"/>
      <c r="M7" s="92">
        <v>398739</v>
      </c>
      <c r="N7" s="92"/>
      <c r="O7" s="92"/>
      <c r="P7" s="89" t="s">
        <v>72</v>
      </c>
      <c r="Q7" s="90"/>
      <c r="R7" s="108" t="s">
        <v>215</v>
      </c>
      <c r="S7" s="108"/>
      <c r="T7" s="108"/>
      <c r="U7" s="108"/>
      <c r="V7" s="50" t="s">
        <v>73</v>
      </c>
      <c r="W7" s="107" t="s">
        <v>216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9" t="s">
        <v>266</v>
      </c>
      <c r="AM7" s="159"/>
      <c r="AN7" s="159"/>
      <c r="AO7" s="159"/>
      <c r="AP7" s="159"/>
      <c r="AQ7" s="159"/>
      <c r="AR7" s="159"/>
      <c r="AS7" s="59" t="s">
        <v>75</v>
      </c>
      <c r="AT7" s="261">
        <v>45</v>
      </c>
    </row>
    <row r="8" spans="1:51" ht="18" customHeight="1">
      <c r="A8" s="99"/>
      <c r="B8" s="100"/>
      <c r="C8" s="150" t="s">
        <v>201</v>
      </c>
      <c r="D8" s="151"/>
      <c r="E8" s="152" t="s">
        <v>202</v>
      </c>
      <c r="F8" s="153"/>
      <c r="G8" s="92"/>
      <c r="H8" s="92"/>
      <c r="I8" s="92"/>
      <c r="J8" s="92"/>
      <c r="K8" s="92"/>
      <c r="L8" s="92"/>
      <c r="M8" s="92"/>
      <c r="N8" s="92"/>
      <c r="O8" s="92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2" t="s">
        <v>219</v>
      </c>
      <c r="AL8" s="163"/>
      <c r="AM8" s="163"/>
      <c r="AN8" s="163"/>
      <c r="AO8" s="60" t="s">
        <v>76</v>
      </c>
      <c r="AP8" s="163" t="s">
        <v>220</v>
      </c>
      <c r="AQ8" s="163"/>
      <c r="AR8" s="163"/>
      <c r="AS8" s="164"/>
      <c r="AT8" s="261"/>
    </row>
    <row r="9" spans="1:51" ht="14.45" customHeight="1">
      <c r="A9" s="99" t="s">
        <v>150</v>
      </c>
      <c r="B9" s="100"/>
      <c r="C9" s="148" t="s">
        <v>255</v>
      </c>
      <c r="D9" s="149"/>
      <c r="E9" s="110" t="s">
        <v>256</v>
      </c>
      <c r="F9" s="111"/>
      <c r="G9" s="92">
        <v>506198732</v>
      </c>
      <c r="H9" s="92"/>
      <c r="I9" s="92"/>
      <c r="J9" s="92">
        <v>15959</v>
      </c>
      <c r="K9" s="92"/>
      <c r="L9" s="92"/>
      <c r="M9" s="92"/>
      <c r="N9" s="92"/>
      <c r="O9" s="92"/>
      <c r="P9" s="89" t="s">
        <v>72</v>
      </c>
      <c r="Q9" s="90"/>
      <c r="R9" s="108" t="s">
        <v>259</v>
      </c>
      <c r="S9" s="108"/>
      <c r="T9" s="108"/>
      <c r="U9" s="108"/>
      <c r="V9" s="50" t="s">
        <v>73</v>
      </c>
      <c r="W9" s="107" t="s">
        <v>260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9" t="s">
        <v>266</v>
      </c>
      <c r="AM9" s="159"/>
      <c r="AN9" s="159"/>
      <c r="AO9" s="159"/>
      <c r="AP9" s="159"/>
      <c r="AQ9" s="159"/>
      <c r="AR9" s="159"/>
      <c r="AS9" s="59" t="s">
        <v>194</v>
      </c>
      <c r="AT9" s="262">
        <v>61</v>
      </c>
    </row>
    <row r="10" spans="1:51" ht="18" customHeight="1">
      <c r="A10" s="99"/>
      <c r="B10" s="100"/>
      <c r="C10" s="150" t="s">
        <v>257</v>
      </c>
      <c r="D10" s="151"/>
      <c r="E10" s="152" t="s">
        <v>258</v>
      </c>
      <c r="F10" s="153"/>
      <c r="G10" s="92"/>
      <c r="H10" s="92"/>
      <c r="I10" s="92"/>
      <c r="J10" s="92"/>
      <c r="K10" s="92"/>
      <c r="L10" s="92"/>
      <c r="M10" s="92"/>
      <c r="N10" s="92"/>
      <c r="O10" s="92"/>
      <c r="P10" s="160" t="s">
        <v>273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209"/>
      <c r="AK10" s="162" t="s">
        <v>267</v>
      </c>
      <c r="AL10" s="163"/>
      <c r="AM10" s="163"/>
      <c r="AN10" s="163"/>
      <c r="AO10" s="60" t="s">
        <v>195</v>
      </c>
      <c r="AP10" s="163" t="s">
        <v>268</v>
      </c>
      <c r="AQ10" s="163"/>
      <c r="AR10" s="163"/>
      <c r="AS10" s="164"/>
      <c r="AT10" s="262"/>
    </row>
    <row r="11" spans="1:51" ht="14.45" customHeight="1">
      <c r="A11" s="99" t="s">
        <v>151</v>
      </c>
      <c r="B11" s="100"/>
      <c r="C11" s="148" t="s">
        <v>206</v>
      </c>
      <c r="D11" s="149"/>
      <c r="E11" s="110" t="s">
        <v>261</v>
      </c>
      <c r="F11" s="111"/>
      <c r="G11" s="92">
        <v>512500393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271</v>
      </c>
      <c r="S11" s="108"/>
      <c r="T11" s="108"/>
      <c r="U11" s="108"/>
      <c r="V11" s="50" t="s">
        <v>73</v>
      </c>
      <c r="W11" s="107" t="s">
        <v>272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9" t="s">
        <v>266</v>
      </c>
      <c r="AM11" s="159"/>
      <c r="AN11" s="159"/>
      <c r="AO11" s="159"/>
      <c r="AP11" s="159"/>
      <c r="AQ11" s="159"/>
      <c r="AR11" s="159"/>
      <c r="AS11" s="59" t="s">
        <v>194</v>
      </c>
      <c r="AT11" s="262">
        <v>42</v>
      </c>
    </row>
    <row r="12" spans="1:51" ht="18" customHeight="1">
      <c r="A12" s="99"/>
      <c r="B12" s="100"/>
      <c r="C12" s="150" t="s">
        <v>208</v>
      </c>
      <c r="D12" s="151"/>
      <c r="E12" s="152" t="s">
        <v>262</v>
      </c>
      <c r="F12" s="153"/>
      <c r="G12" s="92"/>
      <c r="H12" s="92"/>
      <c r="I12" s="92"/>
      <c r="J12" s="92"/>
      <c r="K12" s="92"/>
      <c r="L12" s="92"/>
      <c r="M12" s="92"/>
      <c r="N12" s="92"/>
      <c r="O12" s="92"/>
      <c r="P12" s="160" t="s">
        <v>265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209"/>
      <c r="AK12" s="162" t="s">
        <v>269</v>
      </c>
      <c r="AL12" s="163"/>
      <c r="AM12" s="163"/>
      <c r="AN12" s="163"/>
      <c r="AO12" s="60" t="s">
        <v>195</v>
      </c>
      <c r="AP12" s="163" t="s">
        <v>270</v>
      </c>
      <c r="AQ12" s="163"/>
      <c r="AR12" s="163"/>
      <c r="AS12" s="164"/>
      <c r="AT12" s="262"/>
    </row>
    <row r="13" spans="1:51" ht="15" customHeight="1">
      <c r="A13" s="99" t="s">
        <v>152</v>
      </c>
      <c r="B13" s="100"/>
      <c r="C13" s="148" t="s">
        <v>263</v>
      </c>
      <c r="D13" s="149"/>
      <c r="E13" s="110" t="s">
        <v>264</v>
      </c>
      <c r="F13" s="111"/>
      <c r="G13" s="143"/>
      <c r="H13" s="143"/>
      <c r="I13" s="143"/>
      <c r="J13" s="143"/>
      <c r="K13" s="143"/>
      <c r="L13" s="143"/>
      <c r="M13" s="143"/>
      <c r="N13" s="143"/>
      <c r="O13" s="143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3"/>
    </row>
    <row r="14" spans="1:51" ht="18" customHeight="1">
      <c r="A14" s="99"/>
      <c r="B14" s="100"/>
      <c r="C14" s="150" t="s">
        <v>257</v>
      </c>
      <c r="D14" s="151"/>
      <c r="E14" s="152" t="s">
        <v>258</v>
      </c>
      <c r="F14" s="153"/>
      <c r="G14" s="143"/>
      <c r="H14" s="143"/>
      <c r="I14" s="143"/>
      <c r="J14" s="143"/>
      <c r="K14" s="143"/>
      <c r="L14" s="143"/>
      <c r="M14" s="143"/>
      <c r="N14" s="143"/>
      <c r="O14" s="143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3"/>
    </row>
    <row r="15" spans="1:51" ht="15" customHeight="1">
      <c r="A15" s="157" t="s">
        <v>166</v>
      </c>
      <c r="B15" s="100"/>
      <c r="C15" s="148" t="s">
        <v>203</v>
      </c>
      <c r="D15" s="149"/>
      <c r="E15" s="110" t="s">
        <v>204</v>
      </c>
      <c r="F15" s="111"/>
      <c r="G15" s="143"/>
      <c r="H15" s="143"/>
      <c r="I15" s="143"/>
      <c r="J15" s="143"/>
      <c r="K15" s="143"/>
      <c r="L15" s="143"/>
      <c r="M15" s="143"/>
      <c r="N15" s="143"/>
      <c r="O15" s="143"/>
      <c r="P15" s="89" t="s">
        <v>72</v>
      </c>
      <c r="Q15" s="90"/>
      <c r="R15" s="108" t="s">
        <v>215</v>
      </c>
      <c r="S15" s="108"/>
      <c r="T15" s="108"/>
      <c r="U15" s="108"/>
      <c r="V15" s="49" t="s">
        <v>73</v>
      </c>
      <c r="W15" s="107" t="s">
        <v>216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9" t="s">
        <v>218</v>
      </c>
      <c r="AM15" s="159"/>
      <c r="AN15" s="159"/>
      <c r="AO15" s="159"/>
      <c r="AP15" s="159"/>
      <c r="AQ15" s="159"/>
      <c r="AR15" s="159"/>
      <c r="AS15" s="59" t="s">
        <v>194</v>
      </c>
      <c r="AT15" s="262">
        <v>45</v>
      </c>
    </row>
    <row r="16" spans="1:51" ht="18" customHeight="1">
      <c r="A16" s="99"/>
      <c r="B16" s="100"/>
      <c r="C16" s="150" t="s">
        <v>201</v>
      </c>
      <c r="D16" s="151"/>
      <c r="E16" s="152" t="s">
        <v>202</v>
      </c>
      <c r="F16" s="153"/>
      <c r="G16" s="143"/>
      <c r="H16" s="143"/>
      <c r="I16" s="143"/>
      <c r="J16" s="143"/>
      <c r="K16" s="143"/>
      <c r="L16" s="143"/>
      <c r="M16" s="143"/>
      <c r="N16" s="143"/>
      <c r="O16" s="143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209"/>
      <c r="AK16" s="162" t="s">
        <v>219</v>
      </c>
      <c r="AL16" s="163"/>
      <c r="AM16" s="163"/>
      <c r="AN16" s="163"/>
      <c r="AO16" s="60" t="s">
        <v>195</v>
      </c>
      <c r="AP16" s="163" t="s">
        <v>220</v>
      </c>
      <c r="AQ16" s="163"/>
      <c r="AR16" s="163"/>
      <c r="AS16" s="164"/>
      <c r="AT16" s="262"/>
    </row>
    <row r="17" spans="1:46">
      <c r="A17" s="99" t="s">
        <v>6</v>
      </c>
      <c r="B17" s="100"/>
      <c r="C17" s="169" t="str">
        <f>IF(P16="","",P16)</f>
        <v>館山市北条291-2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0470-23-4031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5" t="s">
        <v>198</v>
      </c>
      <c r="B23" s="154" t="s">
        <v>154</v>
      </c>
      <c r="C23" s="170" t="s">
        <v>173</v>
      </c>
      <c r="D23" s="171"/>
      <c r="E23" s="172" t="s">
        <v>174</v>
      </c>
      <c r="F23" s="173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31" t="s">
        <v>167</v>
      </c>
      <c r="Q23" s="154"/>
      <c r="R23" s="154"/>
      <c r="S23" s="154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68" t="s">
        <v>205</v>
      </c>
      <c r="C25" s="148" t="s">
        <v>206</v>
      </c>
      <c r="D25" s="149"/>
      <c r="E25" s="110" t="s">
        <v>207</v>
      </c>
      <c r="F25" s="111"/>
      <c r="G25" s="121">
        <v>6</v>
      </c>
      <c r="H25" s="123"/>
      <c r="I25" s="115" t="s">
        <v>210</v>
      </c>
      <c r="J25" s="122"/>
      <c r="K25" s="122"/>
      <c r="L25" s="123"/>
      <c r="M25" s="121">
        <v>512208488</v>
      </c>
      <c r="N25" s="122"/>
      <c r="O25" s="123"/>
      <c r="P25" s="121">
        <v>144</v>
      </c>
      <c r="Q25" s="122"/>
      <c r="R25" s="122"/>
      <c r="S25" s="122"/>
      <c r="T25" s="127"/>
      <c r="U25" s="1"/>
      <c r="V25" s="1"/>
      <c r="W25" s="1"/>
      <c r="X25" s="1"/>
      <c r="Y25" s="129">
        <v>6</v>
      </c>
      <c r="Z25" s="130"/>
      <c r="AA25" s="130"/>
      <c r="AB25" s="130"/>
      <c r="AC25" s="130"/>
      <c r="AD25" s="130"/>
      <c r="AE25" s="130"/>
      <c r="AF25" s="130"/>
      <c r="AG25" s="1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50" t="s">
        <v>208</v>
      </c>
      <c r="D26" s="151"/>
      <c r="E26" s="152" t="s">
        <v>209</v>
      </c>
      <c r="F26" s="153"/>
      <c r="G26" s="124"/>
      <c r="H26" s="126"/>
      <c r="I26" s="124"/>
      <c r="J26" s="125"/>
      <c r="K26" s="125"/>
      <c r="L26" s="126"/>
      <c r="M26" s="124"/>
      <c r="N26" s="125"/>
      <c r="O26" s="126"/>
      <c r="P26" s="124"/>
      <c r="Q26" s="125"/>
      <c r="R26" s="125"/>
      <c r="S26" s="125"/>
      <c r="T26" s="128"/>
      <c r="U26" s="1"/>
      <c r="V26" s="1"/>
      <c r="W26" s="1"/>
      <c r="X26" s="1"/>
      <c r="Y26" s="132"/>
      <c r="Z26" s="133"/>
      <c r="AA26" s="133"/>
      <c r="AB26" s="133"/>
      <c r="AC26" s="133"/>
      <c r="AD26" s="133"/>
      <c r="AE26" s="133"/>
      <c r="AF26" s="133"/>
      <c r="AG26" s="1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48" t="s">
        <v>232</v>
      </c>
      <c r="D27" s="149"/>
      <c r="E27" s="110" t="s">
        <v>233</v>
      </c>
      <c r="F27" s="111"/>
      <c r="G27" s="121">
        <v>6</v>
      </c>
      <c r="H27" s="123"/>
      <c r="I27" s="115" t="s">
        <v>210</v>
      </c>
      <c r="J27" s="122"/>
      <c r="K27" s="122"/>
      <c r="L27" s="123"/>
      <c r="M27" s="121">
        <v>515881338</v>
      </c>
      <c r="N27" s="122"/>
      <c r="O27" s="123"/>
      <c r="P27" s="121">
        <v>157</v>
      </c>
      <c r="Q27" s="122"/>
      <c r="R27" s="122"/>
      <c r="S27" s="122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50" t="s">
        <v>234</v>
      </c>
      <c r="D28" s="151"/>
      <c r="E28" s="152" t="s">
        <v>235</v>
      </c>
      <c r="F28" s="153"/>
      <c r="G28" s="124"/>
      <c r="H28" s="126"/>
      <c r="I28" s="124"/>
      <c r="J28" s="125"/>
      <c r="K28" s="125"/>
      <c r="L28" s="126"/>
      <c r="M28" s="124"/>
      <c r="N28" s="125"/>
      <c r="O28" s="126"/>
      <c r="P28" s="124"/>
      <c r="Q28" s="125"/>
      <c r="R28" s="125"/>
      <c r="S28" s="125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48" t="s">
        <v>229</v>
      </c>
      <c r="D29" s="149"/>
      <c r="E29" s="110" t="s">
        <v>236</v>
      </c>
      <c r="F29" s="111"/>
      <c r="G29" s="121">
        <v>6</v>
      </c>
      <c r="H29" s="123"/>
      <c r="I29" s="115" t="s">
        <v>210</v>
      </c>
      <c r="J29" s="122"/>
      <c r="K29" s="122"/>
      <c r="L29" s="123"/>
      <c r="M29" s="121">
        <v>515781339</v>
      </c>
      <c r="N29" s="122"/>
      <c r="O29" s="123"/>
      <c r="P29" s="121">
        <v>147</v>
      </c>
      <c r="Q29" s="122"/>
      <c r="R29" s="122"/>
      <c r="S29" s="122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50" t="s">
        <v>230</v>
      </c>
      <c r="D30" s="151"/>
      <c r="E30" s="152" t="s">
        <v>237</v>
      </c>
      <c r="F30" s="153"/>
      <c r="G30" s="124"/>
      <c r="H30" s="126"/>
      <c r="I30" s="124"/>
      <c r="J30" s="125"/>
      <c r="K30" s="125"/>
      <c r="L30" s="126"/>
      <c r="M30" s="124"/>
      <c r="N30" s="125"/>
      <c r="O30" s="126"/>
      <c r="P30" s="124"/>
      <c r="Q30" s="125"/>
      <c r="R30" s="125"/>
      <c r="S30" s="125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48" t="s">
        <v>229</v>
      </c>
      <c r="D31" s="149"/>
      <c r="E31" s="110" t="s">
        <v>226</v>
      </c>
      <c r="F31" s="111"/>
      <c r="G31" s="121">
        <v>6</v>
      </c>
      <c r="H31" s="123"/>
      <c r="I31" s="115" t="s">
        <v>210</v>
      </c>
      <c r="J31" s="122"/>
      <c r="K31" s="122"/>
      <c r="L31" s="123"/>
      <c r="M31" s="121">
        <v>514697325</v>
      </c>
      <c r="N31" s="122"/>
      <c r="O31" s="123"/>
      <c r="P31" s="121">
        <v>145</v>
      </c>
      <c r="Q31" s="122"/>
      <c r="R31" s="122"/>
      <c r="S31" s="122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50" t="s">
        <v>230</v>
      </c>
      <c r="D32" s="151"/>
      <c r="E32" s="152" t="s">
        <v>231</v>
      </c>
      <c r="F32" s="153"/>
      <c r="G32" s="124"/>
      <c r="H32" s="126"/>
      <c r="I32" s="124"/>
      <c r="J32" s="125"/>
      <c r="K32" s="125"/>
      <c r="L32" s="126"/>
      <c r="M32" s="124"/>
      <c r="N32" s="125"/>
      <c r="O32" s="126"/>
      <c r="P32" s="124"/>
      <c r="Q32" s="125"/>
      <c r="R32" s="125"/>
      <c r="S32" s="125"/>
      <c r="T32" s="128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39" t="s">
        <v>225</v>
      </c>
      <c r="D33" s="140"/>
      <c r="E33" s="141" t="s">
        <v>226</v>
      </c>
      <c r="F33" s="142"/>
      <c r="G33" s="121">
        <v>6</v>
      </c>
      <c r="H33" s="123"/>
      <c r="I33" s="115" t="s">
        <v>210</v>
      </c>
      <c r="J33" s="116"/>
      <c r="K33" s="116"/>
      <c r="L33" s="117"/>
      <c r="M33" s="121">
        <v>514603705</v>
      </c>
      <c r="N33" s="122"/>
      <c r="O33" s="123"/>
      <c r="P33" s="121">
        <v>145</v>
      </c>
      <c r="Q33" s="122"/>
      <c r="R33" s="122"/>
      <c r="S33" s="122"/>
      <c r="T33" s="127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44" t="s">
        <v>227</v>
      </c>
      <c r="D34" s="145"/>
      <c r="E34" s="146" t="s">
        <v>228</v>
      </c>
      <c r="F34" s="147"/>
      <c r="G34" s="124"/>
      <c r="H34" s="126"/>
      <c r="I34" s="118"/>
      <c r="J34" s="119"/>
      <c r="K34" s="119"/>
      <c r="L34" s="120"/>
      <c r="M34" s="124"/>
      <c r="N34" s="125"/>
      <c r="O34" s="126"/>
      <c r="P34" s="124"/>
      <c r="Q34" s="125"/>
      <c r="R34" s="125"/>
      <c r="S34" s="125"/>
      <c r="T34" s="128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48" t="s">
        <v>238</v>
      </c>
      <c r="D35" s="149"/>
      <c r="E35" s="110" t="s">
        <v>239</v>
      </c>
      <c r="F35" s="111"/>
      <c r="G35" s="121">
        <v>6</v>
      </c>
      <c r="H35" s="123"/>
      <c r="I35" s="115" t="s">
        <v>210</v>
      </c>
      <c r="J35" s="122"/>
      <c r="K35" s="122"/>
      <c r="L35" s="123"/>
      <c r="M35" s="121">
        <v>515781344</v>
      </c>
      <c r="N35" s="122"/>
      <c r="O35" s="123"/>
      <c r="P35" s="121">
        <v>145</v>
      </c>
      <c r="Q35" s="122"/>
      <c r="R35" s="122"/>
      <c r="S35" s="122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50" t="s">
        <v>240</v>
      </c>
      <c r="D36" s="151"/>
      <c r="E36" s="152" t="s">
        <v>241</v>
      </c>
      <c r="F36" s="153"/>
      <c r="G36" s="124"/>
      <c r="H36" s="126"/>
      <c r="I36" s="124"/>
      <c r="J36" s="125"/>
      <c r="K36" s="125"/>
      <c r="L36" s="126"/>
      <c r="M36" s="124"/>
      <c r="N36" s="125"/>
      <c r="O36" s="126"/>
      <c r="P36" s="124"/>
      <c r="Q36" s="125"/>
      <c r="R36" s="125"/>
      <c r="S36" s="125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48" t="s">
        <v>221</v>
      </c>
      <c r="D37" s="149"/>
      <c r="E37" s="110" t="s">
        <v>222</v>
      </c>
      <c r="F37" s="111"/>
      <c r="G37" s="121">
        <v>6</v>
      </c>
      <c r="H37" s="123"/>
      <c r="I37" s="115" t="s">
        <v>210</v>
      </c>
      <c r="J37" s="122"/>
      <c r="K37" s="122"/>
      <c r="L37" s="123"/>
      <c r="M37" s="121">
        <v>512676363</v>
      </c>
      <c r="N37" s="122"/>
      <c r="O37" s="123"/>
      <c r="P37" s="121">
        <v>140</v>
      </c>
      <c r="Q37" s="122"/>
      <c r="R37" s="122"/>
      <c r="S37" s="122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50" t="s">
        <v>223</v>
      </c>
      <c r="D38" s="151"/>
      <c r="E38" s="152" t="s">
        <v>224</v>
      </c>
      <c r="F38" s="153"/>
      <c r="G38" s="124"/>
      <c r="H38" s="126"/>
      <c r="I38" s="124"/>
      <c r="J38" s="125"/>
      <c r="K38" s="125"/>
      <c r="L38" s="126"/>
      <c r="M38" s="124"/>
      <c r="N38" s="125"/>
      <c r="O38" s="126"/>
      <c r="P38" s="124"/>
      <c r="Q38" s="125"/>
      <c r="R38" s="125"/>
      <c r="S38" s="125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48" t="s">
        <v>242</v>
      </c>
      <c r="D39" s="149"/>
      <c r="E39" s="110" t="s">
        <v>243</v>
      </c>
      <c r="F39" s="111"/>
      <c r="G39" s="121">
        <v>6</v>
      </c>
      <c r="H39" s="123"/>
      <c r="I39" s="115" t="s">
        <v>210</v>
      </c>
      <c r="J39" s="122"/>
      <c r="K39" s="122"/>
      <c r="L39" s="123"/>
      <c r="M39" s="121">
        <v>515796115</v>
      </c>
      <c r="N39" s="122"/>
      <c r="O39" s="123"/>
      <c r="P39" s="121">
        <v>140</v>
      </c>
      <c r="Q39" s="122"/>
      <c r="R39" s="122"/>
      <c r="S39" s="122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50" t="s">
        <v>244</v>
      </c>
      <c r="D40" s="151"/>
      <c r="E40" s="152" t="s">
        <v>245</v>
      </c>
      <c r="F40" s="153"/>
      <c r="G40" s="124"/>
      <c r="H40" s="126"/>
      <c r="I40" s="124"/>
      <c r="J40" s="125"/>
      <c r="K40" s="125"/>
      <c r="L40" s="126"/>
      <c r="M40" s="124"/>
      <c r="N40" s="125"/>
      <c r="O40" s="126"/>
      <c r="P40" s="124"/>
      <c r="Q40" s="125"/>
      <c r="R40" s="125"/>
      <c r="S40" s="125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48" t="s">
        <v>246</v>
      </c>
      <c r="D41" s="149"/>
      <c r="E41" s="110" t="s">
        <v>247</v>
      </c>
      <c r="F41" s="111"/>
      <c r="G41" s="121">
        <v>4</v>
      </c>
      <c r="H41" s="123"/>
      <c r="I41" s="115" t="s">
        <v>210</v>
      </c>
      <c r="J41" s="122"/>
      <c r="K41" s="122"/>
      <c r="L41" s="123"/>
      <c r="M41" s="121">
        <v>514438884</v>
      </c>
      <c r="N41" s="122"/>
      <c r="O41" s="123"/>
      <c r="P41" s="121">
        <v>140</v>
      </c>
      <c r="Q41" s="122"/>
      <c r="R41" s="122"/>
      <c r="S41" s="122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50" t="s">
        <v>208</v>
      </c>
      <c r="D42" s="151"/>
      <c r="E42" s="152" t="s">
        <v>248</v>
      </c>
      <c r="F42" s="153"/>
      <c r="G42" s="124"/>
      <c r="H42" s="126"/>
      <c r="I42" s="124"/>
      <c r="J42" s="125"/>
      <c r="K42" s="125"/>
      <c r="L42" s="126"/>
      <c r="M42" s="124"/>
      <c r="N42" s="125"/>
      <c r="O42" s="126"/>
      <c r="P42" s="124"/>
      <c r="Q42" s="125"/>
      <c r="R42" s="125"/>
      <c r="S42" s="125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12</v>
      </c>
      <c r="C43" s="139" t="s">
        <v>225</v>
      </c>
      <c r="D43" s="140"/>
      <c r="E43" s="141" t="s">
        <v>253</v>
      </c>
      <c r="F43" s="142"/>
      <c r="G43" s="121">
        <v>3</v>
      </c>
      <c r="H43" s="123"/>
      <c r="I43" s="115" t="s">
        <v>210</v>
      </c>
      <c r="J43" s="116"/>
      <c r="K43" s="116"/>
      <c r="L43" s="117"/>
      <c r="M43" s="121">
        <v>514603717</v>
      </c>
      <c r="N43" s="122"/>
      <c r="O43" s="123"/>
      <c r="P43" s="121">
        <v>130</v>
      </c>
      <c r="Q43" s="122"/>
      <c r="R43" s="122"/>
      <c r="S43" s="122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4" t="s">
        <v>227</v>
      </c>
      <c r="D44" s="145"/>
      <c r="E44" s="146" t="s">
        <v>254</v>
      </c>
      <c r="F44" s="147"/>
      <c r="G44" s="124"/>
      <c r="H44" s="126"/>
      <c r="I44" s="118"/>
      <c r="J44" s="119"/>
      <c r="K44" s="119"/>
      <c r="L44" s="120"/>
      <c r="M44" s="124"/>
      <c r="N44" s="125"/>
      <c r="O44" s="126"/>
      <c r="P44" s="124"/>
      <c r="Q44" s="125"/>
      <c r="R44" s="125"/>
      <c r="S44" s="125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14</v>
      </c>
      <c r="C45" s="139" t="s">
        <v>249</v>
      </c>
      <c r="D45" s="140"/>
      <c r="E45" s="141" t="s">
        <v>250</v>
      </c>
      <c r="F45" s="142"/>
      <c r="G45" s="121">
        <v>3</v>
      </c>
      <c r="H45" s="123"/>
      <c r="I45" s="115" t="s">
        <v>210</v>
      </c>
      <c r="J45" s="116"/>
      <c r="K45" s="116"/>
      <c r="L45" s="117"/>
      <c r="M45" s="121">
        <v>514538509</v>
      </c>
      <c r="N45" s="122"/>
      <c r="O45" s="123"/>
      <c r="P45" s="121">
        <v>125</v>
      </c>
      <c r="Q45" s="122"/>
      <c r="R45" s="122"/>
      <c r="S45" s="122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4" t="s">
        <v>251</v>
      </c>
      <c r="D46" s="145"/>
      <c r="E46" s="146" t="s">
        <v>252</v>
      </c>
      <c r="F46" s="147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/>
      <c r="C47" s="148"/>
      <c r="D47" s="149"/>
      <c r="E47" s="110"/>
      <c r="F47" s="111"/>
      <c r="G47" s="121"/>
      <c r="H47" s="123"/>
      <c r="I47" s="115"/>
      <c r="J47" s="122"/>
      <c r="K47" s="122"/>
      <c r="L47" s="123"/>
      <c r="M47" s="121"/>
      <c r="N47" s="122"/>
      <c r="O47" s="123"/>
      <c r="P47" s="121"/>
      <c r="Q47" s="122"/>
      <c r="R47" s="122"/>
      <c r="S47" s="122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50"/>
      <c r="D48" s="151"/>
      <c r="E48" s="152"/>
      <c r="F48" s="153"/>
      <c r="G48" s="124"/>
      <c r="H48" s="126"/>
      <c r="I48" s="124"/>
      <c r="J48" s="125"/>
      <c r="K48" s="125"/>
      <c r="L48" s="126"/>
      <c r="M48" s="124"/>
      <c r="N48" s="125"/>
      <c r="O48" s="126"/>
      <c r="P48" s="124"/>
      <c r="Q48" s="125"/>
      <c r="R48" s="125"/>
      <c r="S48" s="125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274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64">
        <f>LEN(A55)</f>
        <v>53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館山スターズ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431754556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宮内　広太郎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511380019</v>
      </c>
      <c r="H7" s="269"/>
      <c r="I7" s="269"/>
      <c r="J7" s="269">
        <f>IF(入力!J7="","",入力!J7)</f>
        <v>26981</v>
      </c>
      <c r="K7" s="269"/>
      <c r="L7" s="269"/>
      <c r="M7" s="269">
        <f>IF(入力!M7="","",入力!M7)</f>
        <v>398739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荒井　恭一</v>
      </c>
      <c r="D9" s="280"/>
      <c r="E9" s="280"/>
      <c r="F9" s="280"/>
      <c r="G9" s="269">
        <f>IF(入力!G9="","",入力!G9)</f>
        <v>506198732</v>
      </c>
      <c r="H9" s="269"/>
      <c r="I9" s="269"/>
      <c r="J9" s="269">
        <f>IF(入力!J9="","",入力!J9)</f>
        <v>15959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小泉　宣之</v>
      </c>
      <c r="D11" s="280"/>
      <c r="E11" s="280"/>
      <c r="F11" s="280"/>
      <c r="G11" s="269">
        <f>IF(入力!G11="","",入力!G11)</f>
        <v>512500393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荒井　恭一</v>
      </c>
      <c r="D13" s="280"/>
      <c r="E13" s="280"/>
      <c r="F13" s="280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7"/>
      <c r="B14" s="267"/>
      <c r="C14" s="281"/>
      <c r="D14" s="282"/>
      <c r="E14" s="282"/>
      <c r="F14" s="282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7" t="s">
        <v>5</v>
      </c>
      <c r="B15" s="267"/>
      <c r="C15" s="279" t="str">
        <f>IF(入力!C16="","",入力!C16&amp;"　"&amp;入力!E16)</f>
        <v>宮内　広太郎</v>
      </c>
      <c r="D15" s="280"/>
      <c r="E15" s="280"/>
      <c r="F15" s="277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7"/>
      <c r="B16" s="267"/>
      <c r="C16" s="281"/>
      <c r="D16" s="282"/>
      <c r="E16" s="282"/>
      <c r="F16" s="278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>
      <c r="A17" s="267" t="s">
        <v>6</v>
      </c>
      <c r="B17" s="267"/>
      <c r="C17" s="270" t="str">
        <f>IF(入力!C17="","",入力!C17&amp;"　"&amp;入力!E17)</f>
        <v>館山市北条291-2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0470-23-4031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90－5334－3979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小泉　杏奈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北条小学校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512208488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岡田　侑奈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北条小学校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515881338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鈴木　爽夏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北条小学校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515781339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鈴木　ちひろ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北条小学校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514697325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内堀　千尋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北条小学校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514603705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前田　芽依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北条小学校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515781344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早川　楓恋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北条小学校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512676363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松木　花南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北条小学校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515796115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小泉　柚姫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北条小学校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514438884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12</v>
      </c>
      <c r="C43" s="279" t="str">
        <f>IF(入力!C44="","",入力!C44&amp;"　"&amp;入力!E44)</f>
        <v>内堀　美宏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北条小学校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514603717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14</v>
      </c>
      <c r="C45" s="279" t="str">
        <f>IF(入力!C46="","",入力!C46&amp;"　"&amp;入力!E46)</f>
        <v>吉田　璃未夏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北条小学校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514538509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9" zoomScaleNormal="100" zoomScaleSheetLayoutView="100" workbookViewId="0">
      <selection activeCell="F34" sqref="F34:P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5"/>
      <c r="E16" s="315"/>
      <c r="F16" s="315"/>
      <c r="G16" s="316"/>
      <c r="H16" s="341" t="s">
        <v>66</v>
      </c>
      <c r="I16" s="342"/>
      <c r="J16" s="342"/>
      <c r="K16" s="315" t="str">
        <f>IF(入力!C2="","",入力!C2)</f>
        <v>タテヤマスターズ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6" t="s">
        <v>38</v>
      </c>
      <c r="AK16" s="307"/>
      <c r="AL16" s="307"/>
      <c r="AM16" s="308"/>
      <c r="AN16" s="335" t="str">
        <f>IF(入力!P3="","",入力!P3)</f>
        <v>館山市</v>
      </c>
      <c r="AO16" s="336"/>
      <c r="AP16" s="336"/>
      <c r="AQ16" s="336"/>
      <c r="AR16" s="336"/>
      <c r="AS16" s="336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内房</v>
      </c>
      <c r="BA16" s="322"/>
      <c r="BB16" s="322"/>
      <c r="BC16" s="322"/>
      <c r="BD16" s="322"/>
      <c r="BE16" s="322"/>
      <c r="BF16" s="375" t="s">
        <v>40</v>
      </c>
    </row>
    <row r="17" spans="3:58" ht="4.5" customHeight="1">
      <c r="C17" s="373"/>
      <c r="D17" s="318"/>
      <c r="E17" s="318"/>
      <c r="F17" s="318"/>
      <c r="G17" s="319"/>
      <c r="H17" s="331" t="str">
        <f>IF(入力!C3="","",入力!C3)</f>
        <v>館山スターズ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7">
        <f>IF(入力!C4="","",入力!C4)</f>
        <v>431754556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09"/>
      <c r="AK17" s="310"/>
      <c r="AL17" s="310"/>
      <c r="AM17" s="311"/>
      <c r="AN17" s="337"/>
      <c r="AO17" s="338"/>
      <c r="AP17" s="338"/>
      <c r="AQ17" s="338"/>
      <c r="AR17" s="338"/>
      <c r="AS17" s="338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6"/>
    </row>
    <row r="18" spans="3:58" ht="16.5" customHeight="1">
      <c r="C18" s="374"/>
      <c r="D18" s="300"/>
      <c r="E18" s="300"/>
      <c r="F18" s="300"/>
      <c r="G18" s="320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29"/>
      <c r="V18" s="329"/>
      <c r="W18" s="329"/>
      <c r="X18" s="330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2"/>
      <c r="AK18" s="287"/>
      <c r="AL18" s="287"/>
      <c r="AM18" s="313"/>
      <c r="AN18" s="339"/>
      <c r="AO18" s="340"/>
      <c r="AP18" s="340"/>
      <c r="AQ18" s="340"/>
      <c r="AR18" s="340"/>
      <c r="AS18" s="340"/>
      <c r="AT18" s="287"/>
      <c r="AU18" s="313"/>
      <c r="AV18" s="301"/>
      <c r="AW18" s="300"/>
      <c r="AX18" s="300"/>
      <c r="AY18" s="320"/>
      <c r="AZ18" s="325" t="str">
        <f>IF(入力!AE5="","",入力!AE5)</f>
        <v>館山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5"/>
    </row>
    <row r="20" spans="3:58" ht="15" customHeight="1">
      <c r="C20" s="290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9">
        <f>IF(入力!J7="","",入力!J7)</f>
        <v>26981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>
        <f>IF(入力!J9="","",入力!J9)</f>
        <v>15959</v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99"/>
    </row>
    <row r="21" spans="3:58" ht="15" customHeight="1">
      <c r="C21" s="290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9">
        <f>IF(入力!M7="","",入力!M7)</f>
        <v>398739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99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ミヤウチ　コウタロウ</v>
      </c>
      <c r="I22" s="291"/>
      <c r="J22" s="291"/>
      <c r="K22" s="291"/>
      <c r="L22" s="291"/>
      <c r="M22" s="291"/>
      <c r="N22" s="291"/>
      <c r="O22" s="291"/>
      <c r="P22" s="291"/>
      <c r="Q22" s="292"/>
      <c r="R22" s="286" t="s">
        <v>45</v>
      </c>
      <c r="S22" s="291"/>
      <c r="T22" s="293">
        <f>IF(入力!AT7="","",入力!AT7)</f>
        <v>45</v>
      </c>
      <c r="U22" s="294"/>
      <c r="V22" s="295"/>
      <c r="W22" s="286" t="s">
        <v>46</v>
      </c>
      <c r="X22" s="286"/>
      <c r="Y22" s="286"/>
      <c r="Z22" s="14" t="s">
        <v>72</v>
      </c>
      <c r="AA22" s="15"/>
      <c r="AB22" s="291" t="str">
        <f>IF(入力!R7="","",入力!R7)</f>
        <v>294</v>
      </c>
      <c r="AC22" s="291"/>
      <c r="AD22" s="291"/>
      <c r="AE22" s="291"/>
      <c r="AF22" s="16" t="s">
        <v>73</v>
      </c>
      <c r="AG22" s="291" t="str">
        <f>IF(入力!W7="","",入力!W7)</f>
        <v>0045</v>
      </c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2"/>
      <c r="AU22" s="286" t="s">
        <v>47</v>
      </c>
      <c r="AV22" s="291"/>
      <c r="AW22" s="291"/>
      <c r="AX22" s="17" t="s">
        <v>74</v>
      </c>
      <c r="AY22" s="291" t="str">
        <f>IF(入力!AL7="","",入力!AL7)</f>
        <v>0470</v>
      </c>
      <c r="AZ22" s="291"/>
      <c r="BA22" s="291"/>
      <c r="BB22" s="291"/>
      <c r="BC22" s="291"/>
      <c r="BD22" s="291"/>
      <c r="BE22" s="291"/>
      <c r="BF22" s="18" t="s">
        <v>75</v>
      </c>
    </row>
    <row r="23" spans="3:58" ht="19.5" customHeight="1">
      <c r="C23" s="374" t="s">
        <v>48</v>
      </c>
      <c r="D23" s="300"/>
      <c r="E23" s="300"/>
      <c r="F23" s="300"/>
      <c r="G23" s="320"/>
      <c r="H23" s="349" t="str">
        <f>IF(入力!C8="","",入力!C8&amp;"　"&amp;入力!E8)</f>
        <v>宮内　広太郎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296"/>
      <c r="U23" s="297"/>
      <c r="V23" s="298"/>
      <c r="W23" s="287"/>
      <c r="X23" s="287"/>
      <c r="Y23" s="287"/>
      <c r="Z23" s="333" t="str">
        <f>IF(入力!P8="","",入力!P8)</f>
        <v>館山市北条291-2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84"/>
      <c r="AU23" s="300"/>
      <c r="AV23" s="300"/>
      <c r="AW23" s="300"/>
      <c r="AX23" s="301" t="str">
        <f>IF(入力!AK8="","",入力!AK8)</f>
        <v>23</v>
      </c>
      <c r="AY23" s="300"/>
      <c r="AZ23" s="300"/>
      <c r="BA23" s="300"/>
      <c r="BB23" s="19" t="s">
        <v>76</v>
      </c>
      <c r="BC23" s="300" t="str">
        <f>IF(入力!AP8="","",入力!AP8)</f>
        <v>4031</v>
      </c>
      <c r="BD23" s="300"/>
      <c r="BE23" s="300"/>
      <c r="BF23" s="302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アライ　キョウイチ</v>
      </c>
      <c r="I24" s="291"/>
      <c r="J24" s="291"/>
      <c r="K24" s="291"/>
      <c r="L24" s="291"/>
      <c r="M24" s="291"/>
      <c r="N24" s="291"/>
      <c r="O24" s="291"/>
      <c r="P24" s="291"/>
      <c r="Q24" s="292"/>
      <c r="R24" s="286" t="s">
        <v>45</v>
      </c>
      <c r="S24" s="291"/>
      <c r="T24" s="293">
        <f>IF(入力!AT9="","",入力!AT9)</f>
        <v>61</v>
      </c>
      <c r="U24" s="294"/>
      <c r="V24" s="295"/>
      <c r="W24" s="286" t="s">
        <v>46</v>
      </c>
      <c r="X24" s="286"/>
      <c r="Y24" s="286"/>
      <c r="Z24" s="14" t="s">
        <v>72</v>
      </c>
      <c r="AA24" s="15"/>
      <c r="AB24" s="291" t="str">
        <f>IF(入力!R9="","",入力!R9)</f>
        <v>295</v>
      </c>
      <c r="AC24" s="291"/>
      <c r="AD24" s="291"/>
      <c r="AE24" s="291"/>
      <c r="AF24" s="16" t="s">
        <v>73</v>
      </c>
      <c r="AG24" s="291" t="str">
        <f>IF(入力!W9="","",入力!W9)</f>
        <v>0023</v>
      </c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2"/>
      <c r="AU24" s="286" t="s">
        <v>47</v>
      </c>
      <c r="AV24" s="291"/>
      <c r="AW24" s="291"/>
      <c r="AX24" s="17" t="s">
        <v>74</v>
      </c>
      <c r="AY24" s="291" t="str">
        <f>IF(入力!AL9="","",入力!AL9)</f>
        <v>0470</v>
      </c>
      <c r="AZ24" s="291"/>
      <c r="BA24" s="291"/>
      <c r="BB24" s="291"/>
      <c r="BC24" s="291"/>
      <c r="BD24" s="291"/>
      <c r="BE24" s="291"/>
      <c r="BF24" s="18" t="s">
        <v>75</v>
      </c>
    </row>
    <row r="25" spans="3:58" ht="19.5" customHeight="1">
      <c r="C25" s="374" t="s">
        <v>78</v>
      </c>
      <c r="D25" s="300"/>
      <c r="E25" s="300"/>
      <c r="F25" s="300"/>
      <c r="G25" s="320"/>
      <c r="H25" s="349" t="str">
        <f>IF(入力!C10="","",入力!C10&amp;"　"&amp;入力!E10)</f>
        <v>荒井　恭一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296"/>
      <c r="U25" s="297"/>
      <c r="V25" s="298"/>
      <c r="W25" s="287"/>
      <c r="X25" s="287"/>
      <c r="Y25" s="287"/>
      <c r="Z25" s="333" t="str">
        <f>IF(入力!P10="","",入力!P10)</f>
        <v>南房総市千倉町川口288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84"/>
      <c r="AU25" s="300"/>
      <c r="AV25" s="300"/>
      <c r="AW25" s="300"/>
      <c r="AX25" s="301" t="str">
        <f>IF(入力!AK10="","",入力!AK10)</f>
        <v>43</v>
      </c>
      <c r="AY25" s="300"/>
      <c r="AZ25" s="300"/>
      <c r="BA25" s="300"/>
      <c r="BB25" s="19" t="s">
        <v>76</v>
      </c>
      <c r="BC25" s="300" t="str">
        <f>IF(入力!AP10="","",入力!AP10)</f>
        <v>1718</v>
      </c>
      <c r="BD25" s="300"/>
      <c r="BE25" s="300"/>
      <c r="BF25" s="302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コイズミ　ノリユキ</v>
      </c>
      <c r="I26" s="291"/>
      <c r="J26" s="291"/>
      <c r="K26" s="291"/>
      <c r="L26" s="291"/>
      <c r="M26" s="291"/>
      <c r="N26" s="291"/>
      <c r="O26" s="291"/>
      <c r="P26" s="291"/>
      <c r="Q26" s="292"/>
      <c r="R26" s="286" t="s">
        <v>45</v>
      </c>
      <c r="S26" s="291"/>
      <c r="T26" s="293">
        <f>IF(入力!AT11="","",入力!AT11)</f>
        <v>42</v>
      </c>
      <c r="U26" s="294"/>
      <c r="V26" s="295"/>
      <c r="W26" s="286" t="s">
        <v>46</v>
      </c>
      <c r="X26" s="286"/>
      <c r="Y26" s="286"/>
      <c r="Z26" s="14" t="s">
        <v>72</v>
      </c>
      <c r="AA26" s="15"/>
      <c r="AB26" s="291" t="str">
        <f>IF(入力!R11="","",入力!R11)</f>
        <v>294</v>
      </c>
      <c r="AC26" s="291"/>
      <c r="AD26" s="291"/>
      <c r="AE26" s="291"/>
      <c r="AF26" s="16" t="s">
        <v>73</v>
      </c>
      <c r="AG26" s="291" t="str">
        <f>IF(入力!W11="","",入力!W11)</f>
        <v>0042</v>
      </c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2"/>
      <c r="AU26" s="286" t="s">
        <v>47</v>
      </c>
      <c r="AV26" s="291"/>
      <c r="AW26" s="291"/>
      <c r="AX26" s="17" t="s">
        <v>74</v>
      </c>
      <c r="AY26" s="291" t="str">
        <f>IF(入力!AL11="","",入力!AL11)</f>
        <v>0470</v>
      </c>
      <c r="AZ26" s="291"/>
      <c r="BA26" s="291"/>
      <c r="BB26" s="291"/>
      <c r="BC26" s="291"/>
      <c r="BD26" s="291"/>
      <c r="BE26" s="291"/>
      <c r="BF26" s="18" t="s">
        <v>75</v>
      </c>
    </row>
    <row r="27" spans="3:58" ht="19.5" customHeight="1">
      <c r="C27" s="374" t="s">
        <v>79</v>
      </c>
      <c r="D27" s="300"/>
      <c r="E27" s="300"/>
      <c r="F27" s="300"/>
      <c r="G27" s="320"/>
      <c r="H27" s="349" t="str">
        <f>IF(入力!C12="","",入力!C12&amp;"　"&amp;入力!E12)</f>
        <v>小泉　宣之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296"/>
      <c r="U27" s="297"/>
      <c r="V27" s="298"/>
      <c r="W27" s="287"/>
      <c r="X27" s="287"/>
      <c r="Y27" s="287"/>
      <c r="Z27" s="333" t="str">
        <f>IF(入力!P12="","",入力!P12)</f>
        <v>館山市上野原201-3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84"/>
      <c r="AU27" s="300"/>
      <c r="AV27" s="300"/>
      <c r="AW27" s="300"/>
      <c r="AX27" s="301" t="str">
        <f>IF(入力!AK12="","",入力!AK12)</f>
        <v>24</v>
      </c>
      <c r="AY27" s="300"/>
      <c r="AZ27" s="300"/>
      <c r="BA27" s="300"/>
      <c r="BB27" s="19" t="s">
        <v>76</v>
      </c>
      <c r="BC27" s="300" t="str">
        <f>IF(入力!AP12="","",入力!AP12)</f>
        <v>2021</v>
      </c>
      <c r="BD27" s="300"/>
      <c r="BE27" s="300"/>
      <c r="BF27" s="302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ミヤウチ　コウタロウ</v>
      </c>
      <c r="I28" s="291"/>
      <c r="J28" s="291"/>
      <c r="K28" s="291"/>
      <c r="L28" s="291"/>
      <c r="M28" s="291"/>
      <c r="N28" s="291"/>
      <c r="O28" s="291"/>
      <c r="P28" s="291"/>
      <c r="Q28" s="292"/>
      <c r="R28" s="286" t="s">
        <v>45</v>
      </c>
      <c r="S28" s="291"/>
      <c r="T28" s="293">
        <f>IF(入力!AT15="","",入力!AT15)</f>
        <v>45</v>
      </c>
      <c r="U28" s="294"/>
      <c r="V28" s="295"/>
      <c r="W28" s="286" t="s">
        <v>46</v>
      </c>
      <c r="X28" s="286"/>
      <c r="Y28" s="286"/>
      <c r="Z28" s="14" t="s">
        <v>72</v>
      </c>
      <c r="AA28" s="15"/>
      <c r="AB28" s="291" t="str">
        <f>IF(入力!R15="","",入力!R15)</f>
        <v>294</v>
      </c>
      <c r="AC28" s="291"/>
      <c r="AD28" s="291"/>
      <c r="AE28" s="291"/>
      <c r="AF28" s="16" t="s">
        <v>73</v>
      </c>
      <c r="AG28" s="291" t="str">
        <f>IF(入力!W15="","",入力!W15)</f>
        <v>0045</v>
      </c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2"/>
      <c r="AU28" s="286" t="s">
        <v>47</v>
      </c>
      <c r="AV28" s="291"/>
      <c r="AW28" s="291"/>
      <c r="AX28" s="17" t="s">
        <v>74</v>
      </c>
      <c r="AY28" s="291" t="str">
        <f>IF(入力!AL15="","",入力!AL15)</f>
        <v>0470</v>
      </c>
      <c r="AZ28" s="291"/>
      <c r="BA28" s="291"/>
      <c r="BB28" s="291"/>
      <c r="BC28" s="291"/>
      <c r="BD28" s="291"/>
      <c r="BE28" s="291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9" t="str">
        <f>IF(入力!C16="","",入力!C16&amp;"　"&amp;入力!E16)</f>
        <v>宮内　広太郎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8"/>
      <c r="S29" s="378"/>
      <c r="T29" s="386"/>
      <c r="U29" s="387"/>
      <c r="V29" s="388"/>
      <c r="W29" s="385"/>
      <c r="X29" s="385"/>
      <c r="Y29" s="385"/>
      <c r="Z29" s="402" t="str">
        <f>IF(入力!P16="","",入力!P16)</f>
        <v>館山市北条291-2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8"/>
      <c r="AV29" s="378"/>
      <c r="AW29" s="378"/>
      <c r="AX29" s="405" t="str">
        <f>IF(入力!AK16="","",入力!AK16)</f>
        <v>23</v>
      </c>
      <c r="AY29" s="378"/>
      <c r="AZ29" s="378"/>
      <c r="BA29" s="378"/>
      <c r="BB29" s="73" t="s">
        <v>76</v>
      </c>
      <c r="BC29" s="378" t="str">
        <f>IF(入力!AP16="","",入力!AP16)</f>
        <v>4031</v>
      </c>
      <c r="BD29" s="378"/>
      <c r="BE29" s="378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コイズミ　アンナ
小泉　杏奈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北条小学校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512208488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144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オカダ　ユナ
岡田　侑奈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北条小学校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515881338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157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スズキ　サワカ
鈴木　爽夏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北条小学校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515781339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147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スズキ　チヒロ
鈴木　ちひろ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6</v>
      </c>
      <c r="R40" s="395"/>
      <c r="S40" s="396"/>
      <c r="T40" s="413" t="str">
        <f>IF(入力!I31="","",入力!I31)</f>
        <v>北条小学校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514697325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145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ウチボリ　チヒロ
内堀　千尋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6</v>
      </c>
      <c r="R42" s="395"/>
      <c r="S42" s="396"/>
      <c r="T42" s="413" t="str">
        <f>IF(入力!I33="","",入力!I33)</f>
        <v>北条小学校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514603705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145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マエダ　メイ
前田　芽依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6</v>
      </c>
      <c r="R44" s="395"/>
      <c r="S44" s="396"/>
      <c r="T44" s="413" t="str">
        <f>IF(入力!I35="","",入力!I35)</f>
        <v>北条小学校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515781344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145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ハヤカワ　カレン
早川　楓恋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6</v>
      </c>
      <c r="R46" s="395"/>
      <c r="S46" s="396"/>
      <c r="T46" s="413" t="str">
        <f>IF(入力!I37="","",入力!I37)</f>
        <v>北条小学校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512676363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140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マツキ　ハナ
松木　花南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6</v>
      </c>
      <c r="R48" s="395"/>
      <c r="S48" s="396"/>
      <c r="T48" s="413" t="str">
        <f>IF(入力!I39="","",入力!I39)</f>
        <v>北条小学校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515796115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140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コイズミ　ユズキ
小泉　柚姫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4</v>
      </c>
      <c r="R50" s="395"/>
      <c r="S50" s="396"/>
      <c r="T50" s="413" t="str">
        <f>IF(入力!I41="","",入力!I41)</f>
        <v>北条小学校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514438884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140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12</v>
      </c>
      <c r="D52" s="421"/>
      <c r="E52" s="422"/>
      <c r="F52" s="407" t="str">
        <f>IF(入力!C44="","",入力!C43&amp;"　"&amp;入力!E43&amp;"
"&amp;入力!C44&amp;"　"&amp;入力!E44)</f>
        <v>ウチボリ　ミヒロ
内堀　美宏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3</v>
      </c>
      <c r="R52" s="395"/>
      <c r="S52" s="396"/>
      <c r="T52" s="413" t="str">
        <f>IF(入力!I43="","",入力!I43)</f>
        <v>北条小学校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514603717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130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14</v>
      </c>
      <c r="D54" s="421"/>
      <c r="E54" s="422"/>
      <c r="F54" s="407" t="str">
        <f>IF(入力!C46="","",入力!C45&amp;"　"&amp;入力!E45&amp;"
"&amp;入力!C46&amp;"　"&amp;入力!E46)</f>
        <v>ヨシダ　リミカ
吉田　璃未夏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3</v>
      </c>
      <c r="R54" s="395"/>
      <c r="S54" s="396"/>
      <c r="T54" s="413" t="str">
        <f>IF(入力!I45="","",入力!I45)</f>
        <v>北条小学校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514538509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125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館山スターズ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431754556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宮内　広太郎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511380019</v>
      </c>
      <c r="H7" s="269"/>
      <c r="I7" s="269"/>
      <c r="J7" s="269">
        <f>IF(入力!J7="","",入力!J7)</f>
        <v>26981</v>
      </c>
      <c r="K7" s="269"/>
      <c r="L7" s="269"/>
      <c r="M7" s="269">
        <f>IF(入力!M7="","",入力!M7)</f>
        <v>398739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荒井　恭一</v>
      </c>
      <c r="D9" s="280"/>
      <c r="E9" s="280"/>
      <c r="F9" s="280"/>
      <c r="G9" s="269">
        <f>IF(入力!G9="","",入力!G9)</f>
        <v>506198732</v>
      </c>
      <c r="H9" s="269"/>
      <c r="I9" s="269"/>
      <c r="J9" s="269">
        <f>IF(入力!J9="","",入力!J9)</f>
        <v>15959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小泉　宣之</v>
      </c>
      <c r="D11" s="280"/>
      <c r="E11" s="280"/>
      <c r="F11" s="280"/>
      <c r="G11" s="269">
        <f>IF(入力!G11="","",入力!G11)</f>
        <v>512500393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荒井　恭一</v>
      </c>
      <c r="D13" s="280"/>
      <c r="E13" s="280"/>
      <c r="F13" s="280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7"/>
      <c r="B14" s="267"/>
      <c r="C14" s="281"/>
      <c r="D14" s="282"/>
      <c r="E14" s="282"/>
      <c r="F14" s="282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7" t="s">
        <v>5</v>
      </c>
      <c r="B15" s="267"/>
      <c r="C15" s="279" t="str">
        <f>IF(入力!C16="","",入力!C16&amp;"　"&amp;入力!E16)</f>
        <v>宮内　広太郎</v>
      </c>
      <c r="D15" s="280"/>
      <c r="E15" s="280"/>
      <c r="F15" s="277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7"/>
      <c r="B16" s="267"/>
      <c r="C16" s="281"/>
      <c r="D16" s="282"/>
      <c r="E16" s="282"/>
      <c r="F16" s="278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67" t="s">
        <v>6</v>
      </c>
      <c r="B17" s="267"/>
      <c r="C17" s="270" t="str">
        <f>IF(入力!C17="","",入力!C17&amp;"　"&amp;入力!E17)</f>
        <v>館山市北条291-2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0470-23-4031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90－5334－3979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小泉　杏奈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北条小学校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512208488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岡田　侑奈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北条小学校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515881338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鈴木　爽夏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北条小学校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515781339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鈴木　ちひろ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北条小学校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514697325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内堀　千尋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北条小学校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514603705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前田　芽依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北条小学校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515781344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早川　楓恋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北条小学校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512676363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松木　花南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北条小学校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515796115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小泉　柚姫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北条小学校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514438884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12</v>
      </c>
      <c r="C43" s="279" t="str">
        <f>IF(入力!C44="","",入力!C44&amp;"　"&amp;入力!E44)</f>
        <v>内堀　美宏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北条小学校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514603717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14</v>
      </c>
      <c r="C45" s="279" t="str">
        <f>IF(入力!C46="","",入力!C46&amp;"　"&amp;入力!E46)</f>
        <v>吉田　璃未夏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北条小学校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514538509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館山スターズ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431754556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宮内　広太郎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511380019</v>
      </c>
      <c r="H7" s="269"/>
      <c r="I7" s="269"/>
      <c r="J7" s="269">
        <f>IF(入力!J7="","",入力!J7)</f>
        <v>26981</v>
      </c>
      <c r="K7" s="269"/>
      <c r="L7" s="269"/>
      <c r="M7" s="269">
        <f>IF(入力!M7="","",入力!M7)</f>
        <v>398739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荒井　恭一</v>
      </c>
      <c r="D9" s="280"/>
      <c r="E9" s="280"/>
      <c r="F9" s="280"/>
      <c r="G9" s="269">
        <f>IF(入力!G9="","",入力!G9)</f>
        <v>506198732</v>
      </c>
      <c r="H9" s="269"/>
      <c r="I9" s="269"/>
      <c r="J9" s="269">
        <f>IF(入力!J9="","",入力!J9)</f>
        <v>15959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小泉　宣之</v>
      </c>
      <c r="D11" s="280"/>
      <c r="E11" s="280"/>
      <c r="F11" s="280"/>
      <c r="G11" s="269">
        <f>IF(入力!G11="","",入力!G11)</f>
        <v>512500393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荒井　恭一</v>
      </c>
      <c r="D13" s="280"/>
      <c r="E13" s="280"/>
      <c r="F13" s="280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67"/>
      <c r="B14" s="267"/>
      <c r="C14" s="281"/>
      <c r="D14" s="282"/>
      <c r="E14" s="282"/>
      <c r="F14" s="282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67" t="s">
        <v>5</v>
      </c>
      <c r="B15" s="267"/>
      <c r="C15" s="279" t="str">
        <f>IF(入力!C16="","",入力!C16&amp;"　"&amp;入力!E16)</f>
        <v>宮内　広太郎</v>
      </c>
      <c r="D15" s="280"/>
      <c r="E15" s="280"/>
      <c r="F15" s="277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67"/>
      <c r="B16" s="267"/>
      <c r="C16" s="281"/>
      <c r="D16" s="282"/>
      <c r="E16" s="282"/>
      <c r="F16" s="278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67" t="s">
        <v>6</v>
      </c>
      <c r="B17" s="267"/>
      <c r="C17" s="270" t="str">
        <f>IF(入力!C17="","",入力!C17&amp;"　"&amp;入力!E17)</f>
        <v>館山市北条291-2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0470-23-4031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90－5334－3979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小泉　杏奈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北条小学校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512208488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岡田　侑奈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北条小学校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515881338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鈴木　爽夏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北条小学校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515781339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鈴木　ちひろ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北条小学校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514697325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内堀　千尋</v>
      </c>
      <c r="D33" s="280"/>
      <c r="E33" s="280"/>
      <c r="F33" s="280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北条小学校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514603705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前田　芽依</v>
      </c>
      <c r="D35" s="280"/>
      <c r="E35" s="280"/>
      <c r="F35" s="280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北条小学校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515781344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早川　楓恋</v>
      </c>
      <c r="D37" s="280"/>
      <c r="E37" s="280"/>
      <c r="F37" s="280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北条小学校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512676363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松木　花南</v>
      </c>
      <c r="D39" s="280"/>
      <c r="E39" s="280"/>
      <c r="F39" s="280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北条小学校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515796115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小泉　柚姫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北条小学校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514438884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12</v>
      </c>
      <c r="C43" s="279" t="str">
        <f>IF(入力!C44="","",入力!C44&amp;"　"&amp;入力!E44)</f>
        <v>内堀　美宏</v>
      </c>
      <c r="D43" s="280"/>
      <c r="E43" s="280"/>
      <c r="F43" s="280"/>
      <c r="G43" s="267">
        <f>IF(入力!G43="","",入力!G43)</f>
        <v>3</v>
      </c>
      <c r="H43" s="267" t="str">
        <f>IF(入力!H43="","",入力!H43)</f>
        <v/>
      </c>
      <c r="I43" s="267" t="str">
        <f>IF(入力!I43="","",入力!I43)</f>
        <v>北条小学校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514603717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14</v>
      </c>
      <c r="C45" s="279" t="str">
        <f>IF(入力!C46="","",入力!C46&amp;"　"&amp;入力!E46)</f>
        <v>吉田　璃未夏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北条小学校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514538509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6</v>
      </c>
      <c r="J5" s="448" t="str">
        <f>IF(入力!A55="","",入力!A55)</f>
        <v>元気に明るく声を出せるチームを目指しています。
目標は、県大会ベスト８！
チーム一丸となってがんばります。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宮内</v>
      </c>
      <c r="D16" s="33" t="str">
        <f>IF(入力!E8="","",入力!E8)</f>
        <v>広太郎</v>
      </c>
      <c r="E16" s="33" t="str">
        <f>IF(入力!C7="","",入力!C7)</f>
        <v>ミヤウチ</v>
      </c>
      <c r="F16" s="33" t="str">
        <f>IF(入力!E7="","",入力!E7)</f>
        <v>コウタロウ</v>
      </c>
      <c r="G16" s="33">
        <f>IF(入力!G7="","",入力!G7)</f>
        <v>511380019</v>
      </c>
      <c r="H16" s="33">
        <f>IF(入力!J7="","",入力!J7)</f>
        <v>26981</v>
      </c>
      <c r="I16" s="33">
        <f>IF(入力!M7="","",入力!M7)</f>
        <v>398739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294</v>
      </c>
      <c r="S16" s="33" t="str">
        <f>IF(入力!W7="","",入力!W7)</f>
        <v>0045</v>
      </c>
      <c r="T16" s="33" t="str">
        <f>IF(入力!P8="","",入力!P8)</f>
        <v>館山市北条291-2</v>
      </c>
      <c r="U16" s="33" t="str">
        <f>IF(入力!AL7="","",入力!AL7)</f>
        <v>0470</v>
      </c>
      <c r="V16" s="33" t="str">
        <f>IF(入力!AK8="","",入力!AK8)</f>
        <v>23</v>
      </c>
      <c r="W16" s="33" t="str">
        <f>IF(入力!AP8="","",入力!AP8)</f>
        <v>4031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荒井</v>
      </c>
      <c r="D17" s="33" t="str">
        <f>IF(入力!E10="","",入力!E10)</f>
        <v>恭一</v>
      </c>
      <c r="E17" s="33" t="str">
        <f>IF(入力!C9="","",入力!C9)</f>
        <v>アライ</v>
      </c>
      <c r="F17" s="33" t="str">
        <f>IF(入力!E9="","",入力!E9)</f>
        <v>キョウイチ</v>
      </c>
      <c r="G17" s="33">
        <f>IF(入力!G9="","",入力!G9)</f>
        <v>506198732</v>
      </c>
      <c r="H17" s="33">
        <f>IF(入力!J9="","",入力!J9)</f>
        <v>15959</v>
      </c>
      <c r="I17" s="33" t="str">
        <f>IF(入力!M9="","",入力!M9)</f>
        <v/>
      </c>
      <c r="J17" s="33"/>
      <c r="K17" s="33"/>
      <c r="L17" s="33">
        <f>IF(入力!AT9="","",入力!AT9)</f>
        <v>61</v>
      </c>
      <c r="M17" s="33"/>
      <c r="N17" s="33"/>
      <c r="O17" s="33"/>
      <c r="P17" s="33"/>
      <c r="Q17" s="33"/>
      <c r="R17" s="33" t="str">
        <f>IF(入力!R9="","",入力!R9)</f>
        <v>295</v>
      </c>
      <c r="S17" s="33" t="str">
        <f>IF(入力!W9="","",入力!W9)</f>
        <v>0023</v>
      </c>
      <c r="T17" s="33" t="str">
        <f>IF(入力!P10="","",入力!P10)</f>
        <v>南房総市千倉町川口288</v>
      </c>
      <c r="U17" s="33" t="str">
        <f>IF(入力!AL9="","",入力!AL9)</f>
        <v>0470</v>
      </c>
      <c r="V17" s="33" t="str">
        <f>IF(入力!AK10="","",入力!AK10)</f>
        <v>43</v>
      </c>
      <c r="W17" s="33" t="str">
        <f>IF(入力!AP10="","",入力!AP10)</f>
        <v>1718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小泉</v>
      </c>
      <c r="D20" s="33" t="str">
        <f>IF(入力!E12="","",入力!E12)</f>
        <v>宣之</v>
      </c>
      <c r="E20" s="33" t="str">
        <f>IF(入力!C11="","",入力!C11)</f>
        <v>コイズミ</v>
      </c>
      <c r="F20" s="33" t="str">
        <f>IF(入力!E11="","",入力!E11)</f>
        <v>ノリユキ</v>
      </c>
      <c r="G20" s="33">
        <f>IF(入力!G11="","",入力!G11)</f>
        <v>512500393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0042</v>
      </c>
      <c r="T20" s="33" t="str">
        <f>IF(入力!P12="","",入力!P12)</f>
        <v>館山市上野原201-3</v>
      </c>
      <c r="U20" s="33" t="str">
        <f>IF(入力!AL11="","",入力!AL11)</f>
        <v>0470</v>
      </c>
      <c r="V20" s="33" t="str">
        <f>IF(入力!AK12="","",入力!AK12)</f>
        <v>24</v>
      </c>
      <c r="W20" s="33" t="str">
        <f>IF(入力!AP12="","",入力!AP12)</f>
        <v>2021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小泉</v>
      </c>
      <c r="D24" s="75" t="str">
        <f>VLOOKUP($B$51,$A$53:$F$352,4)</f>
        <v>杏奈</v>
      </c>
      <c r="E24" s="75" t="str">
        <f>VLOOKUP($B$51,$A$53:$F$352,5)</f>
        <v>コイズミ</v>
      </c>
      <c r="F24" s="75" t="str">
        <f>VLOOKUP($B$51,$A$53:$F$352,6)</f>
        <v>アンナ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小泉</v>
      </c>
      <c r="D53" s="33" t="str">
        <f>IF(入力!E26="","",入力!E26)</f>
        <v>杏奈</v>
      </c>
      <c r="E53" s="33" t="str">
        <f>IF(入力!C25="","",入力!C25)</f>
        <v>コイズミ</v>
      </c>
      <c r="F53" s="33" t="str">
        <f>IF(入力!E25="","",入力!E25)</f>
        <v>アンナ</v>
      </c>
      <c r="G53" s="33">
        <f>IF(入力!M25="","",入力!M25)</f>
        <v>512208488</v>
      </c>
      <c r="H53" s="33" t="str">
        <f>IF(入力!I25="","",入力!I25)</f>
        <v>北条小学校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侑奈</v>
      </c>
      <c r="E54" s="33" t="str">
        <f>IF(入力!C27="","",入力!C27)</f>
        <v>オカダ</v>
      </c>
      <c r="F54" s="33" t="str">
        <f>IF(入力!E27="","",入力!E27)</f>
        <v>ユナ</v>
      </c>
      <c r="G54" s="33">
        <f>IF(入力!M27="","",入力!M27)</f>
        <v>515881338</v>
      </c>
      <c r="H54" s="33" t="str">
        <f>IF(入力!I27="","",入力!I27)</f>
        <v>北条小学校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爽夏</v>
      </c>
      <c r="E55" s="33" t="str">
        <f>IF(入力!C29="","",入力!C29)</f>
        <v>スズキ</v>
      </c>
      <c r="F55" s="33" t="str">
        <f>IF(入力!E29="","",入力!E29)</f>
        <v>サワカ</v>
      </c>
      <c r="G55" s="33">
        <f>IF(入力!M29="","",入力!M29)</f>
        <v>515781339</v>
      </c>
      <c r="H55" s="33" t="str">
        <f>IF(入力!I29="","",入力!I29)</f>
        <v>北条小学校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ちひろ</v>
      </c>
      <c r="E56" s="33" t="str">
        <f>IF(入力!C31="","",入力!C31)</f>
        <v>スズキ</v>
      </c>
      <c r="F56" s="33" t="str">
        <f>IF(入力!E31="","",入力!E31)</f>
        <v>チヒロ</v>
      </c>
      <c r="G56" s="33">
        <f>IF(入力!M31="","",入力!M31)</f>
        <v>514697325</v>
      </c>
      <c r="H56" s="33" t="str">
        <f>IF(入力!I31="","",入力!I31)</f>
        <v>北条小学校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内堀</v>
      </c>
      <c r="D57" s="33" t="str">
        <f>IF(入力!E34="","",入力!E34)</f>
        <v>千尋</v>
      </c>
      <c r="E57" s="33" t="str">
        <f>IF(入力!C33="","",入力!C33)</f>
        <v>ウチボリ</v>
      </c>
      <c r="F57" s="33" t="str">
        <f>IF(入力!E33="","",入力!E33)</f>
        <v>チヒロ</v>
      </c>
      <c r="G57" s="33">
        <f>IF(入力!M33="","",入力!M33)</f>
        <v>514603705</v>
      </c>
      <c r="H57" s="33" t="str">
        <f>IF(入力!I33="","",入力!I33)</f>
        <v>北条小学校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前田</v>
      </c>
      <c r="D58" s="33" t="str">
        <f>IF(入力!E36="","",入力!E36)</f>
        <v>芽依</v>
      </c>
      <c r="E58" s="33" t="str">
        <f>IF(入力!C35="","",入力!C35)</f>
        <v>マエダ</v>
      </c>
      <c r="F58" s="33" t="str">
        <f>IF(入力!E35="","",入力!E35)</f>
        <v>メイ</v>
      </c>
      <c r="G58" s="33">
        <f>IF(入力!M35="","",入力!M35)</f>
        <v>515781344</v>
      </c>
      <c r="H58" s="33" t="str">
        <f>IF(入力!I35="","",入力!I35)</f>
        <v>北条小学校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早川</v>
      </c>
      <c r="D59" s="33" t="str">
        <f>IF(入力!E38="","",入力!E38)</f>
        <v>楓恋</v>
      </c>
      <c r="E59" s="33" t="str">
        <f>IF(入力!C37="","",入力!C37)</f>
        <v>ハヤカワ</v>
      </c>
      <c r="F59" s="33" t="str">
        <f>IF(入力!E37="","",入力!E37)</f>
        <v>カレン</v>
      </c>
      <c r="G59" s="33">
        <f>IF(入力!M37="","",入力!M37)</f>
        <v>512676363</v>
      </c>
      <c r="H59" s="33" t="str">
        <f>IF(入力!I37="","",入力!I37)</f>
        <v>北条小学校</v>
      </c>
      <c r="I59" s="33">
        <f>IF(入力!G37="","",入力!G37)</f>
        <v>6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松木</v>
      </c>
      <c r="D60" s="33" t="str">
        <f>IF(入力!E40="","",入力!E40)</f>
        <v>花南</v>
      </c>
      <c r="E60" s="33" t="str">
        <f>IF(入力!C39="","",入力!C39)</f>
        <v>マツキ</v>
      </c>
      <c r="F60" s="33" t="str">
        <f>IF(入力!E39="","",入力!E39)</f>
        <v>ハナ</v>
      </c>
      <c r="G60" s="33">
        <f>IF(入力!M39="","",入力!M39)</f>
        <v>515796115</v>
      </c>
      <c r="H60" s="33" t="str">
        <f>IF(入力!I39="","",入力!I39)</f>
        <v>北条小学校</v>
      </c>
      <c r="I60" s="33">
        <f>IF(入力!G39="","",入力!G39)</f>
        <v>6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小泉</v>
      </c>
      <c r="D61" s="33" t="str">
        <f>IF(入力!E42="","",入力!E42)</f>
        <v>柚姫</v>
      </c>
      <c r="E61" s="33" t="str">
        <f>IF(入力!C41="","",入力!C41)</f>
        <v>コイズミ</v>
      </c>
      <c r="F61" s="33" t="str">
        <f>IF(入力!E41="","",入力!E41)</f>
        <v>ユズキ</v>
      </c>
      <c r="G61" s="33">
        <f>IF(入力!M41="","",入力!M41)</f>
        <v>514438884</v>
      </c>
      <c r="H61" s="33" t="str">
        <f>IF(入力!I41="","",入力!I41)</f>
        <v>北条小学校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12</v>
      </c>
      <c r="C62" s="33" t="str">
        <f>IF(入力!C44="","",入力!C44)</f>
        <v>内堀</v>
      </c>
      <c r="D62" s="33" t="str">
        <f>IF(入力!E44="","",入力!E44)</f>
        <v>美宏</v>
      </c>
      <c r="E62" s="33" t="str">
        <f>IF(入力!C43="","",入力!C43)</f>
        <v>ウチボリ</v>
      </c>
      <c r="F62" s="33" t="str">
        <f>IF(入力!E43="","",入力!E43)</f>
        <v>ミヒロ</v>
      </c>
      <c r="G62" s="33">
        <f>IF(入力!M43="","",入力!M43)</f>
        <v>514603717</v>
      </c>
      <c r="H62" s="33" t="str">
        <f>IF(入力!I43="","",入力!I43)</f>
        <v>北条小学校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14</v>
      </c>
      <c r="C63" s="33" t="str">
        <f>IF(入力!C46="","",入力!C46)</f>
        <v>吉田</v>
      </c>
      <c r="D63" s="33" t="str">
        <f>IF(入力!E46="","",入力!E46)</f>
        <v>璃未夏</v>
      </c>
      <c r="E63" s="33" t="str">
        <f>IF(入力!C45="","",入力!C45)</f>
        <v>ヨシダ</v>
      </c>
      <c r="F63" s="33" t="str">
        <f>IF(入力!E45="","",入力!E45)</f>
        <v>リミカ</v>
      </c>
      <c r="G63" s="33">
        <f>IF(入力!M45="","",入力!M45)</f>
        <v>514538509</v>
      </c>
      <c r="H63" s="33" t="str">
        <f>IF(入力!I45="","",入力!I45)</f>
        <v>北条小学校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Charlie</cp:lastModifiedBy>
  <cp:lastPrinted>2017-05-14T14:17:30Z</cp:lastPrinted>
  <dcterms:created xsi:type="dcterms:W3CDTF">2014-04-05T09:56:00Z</dcterms:created>
  <dcterms:modified xsi:type="dcterms:W3CDTF">2017-05-23T12:56:32Z</dcterms:modified>
</cp:coreProperties>
</file>