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二\Desktop\"/>
    </mc:Choice>
  </mc:AlternateContent>
  <workbookProtection lockStructure="1"/>
  <bookViews>
    <workbookView xWindow="0" yWindow="0" windowWidth="10245" windowHeight="769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<sst xmlns="http://schemas.openxmlformats.org/spreadsheetml/2006/main" count="408" uniqueCount="278">
  <si>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</si>
  <si>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</si>
  <si>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</si>
  <si>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</si>
  <si>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</si>
  <si>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</si>
  <si>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</si>
  <si>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</si>
  <si>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</si>
  <si>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</si>
  <si>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</si>
  <si>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</si>
  <si>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</si>
  <si>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</si>
  <si>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</si>
  <si>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</si>
  <si>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</si>
  <si>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</si>
  <si>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</si>
  <si>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</si>
  <si>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</si>
  <si>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</si>
  <si>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</si>
  <si>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</si>
  <si>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</si>
  <si>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</si>
  <si>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</si>
  <si>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</si>
  <si>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</si>
  <si>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</si>
  <si>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</si>
  <si>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</si>
  <si>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</si>
  <si>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</si>
  <si>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</si>
  <si>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</si>
  <si>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</si>
  <si>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</si>
  <si>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</si>
  <si>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</si>
  <si>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</si>
  <si>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</si>
  <si>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</si>
  <si>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</si>
  <si>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</si>
  <si>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</si>
  <si>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</si>
  <si>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</si>
  <si>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</si>
  <si>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</si>
  <si>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</si>
  <si>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</si>
  <si>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</si>
  <si>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</si>
  <si>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</si>
  <si>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</si>
  <si>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</si>
  <si>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</si>
  <si>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</si>
  <si>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</si>
  <si>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</si>
  <si>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</si>
  <si>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</si>
  <si>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</si>
  <si>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</si>
  <si>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</si>
  <si>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</si>
  <si>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</si>
  <si>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</si>
  <si>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</si>
  <si>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</si>
  <si>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</si>
  <si>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</si>
  <si>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</si>
  <si>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</si>
  <si>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</si>
  <si>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</si>
  <si>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</si>
  <si>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</si>
  <si>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</si>
  <si>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</si>
  <si>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</si>
  <si>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</si>
  <si>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</si>
  <si>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</si>
  <si>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</si>
  <si>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</si>
  <si>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</si>
  <si>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</si>
  <si>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</si>
  <si>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</si>
  <si>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</si>
  <si>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</si>
  <si>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</si>
  <si>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</si>
  <si>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</si>
  <si>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</si>
  <si>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</si>
  <si>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</si>
  <si>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</si>
  <si>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</si>
  <si>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</si>
  <si>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</si>
  <si>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</si>
  <si>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</si>
  <si>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</si>
  <si>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</si>
  <si>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</si>
  <si>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</si>
  <si>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</si>
  <si>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</si>
  <si>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</si>
  <si>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</si>
  <si>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</si>
  <si>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</si>
  <si>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</si>
  <si>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</si>
  <si>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</si>
  <si>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</si>
  <si>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</si>
  <si>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</si>
  <si>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</si>
  <si>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</si>
  <si>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</si>
  <si>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</si>
  <si>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</si>
  <si>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</si>
  <si>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</si>
  <si>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</si>
  <si>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</si>
  <si>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</si>
  <si>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</si>
  <si>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</si>
  <si>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</si>
  <si>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</si>
  <si>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</si>
  <si>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</si>
  <si>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</si>
  <si>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</si>
  <si>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</si>
  <si>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</si>
  <si>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</si>
  <si>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</si>
  <si>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</si>
  <si>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</si>
  <si>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</si>
  <si>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</si>
  <si>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</si>
  <si>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</si>
  <si>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</si>
  <si>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</si>
  <si>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</si>
  <si>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</si>
  <si>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</si>
  <si>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</si>
  <si>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</si>
  <si>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</si>
  <si>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</si>
  <si>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</si>
  <si>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</si>
  <si>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</si>
  <si>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</si>
  <si>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</si>
  <si>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</si>
  <si>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</si>
  <si>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</si>
  <si>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</si>
  <si>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</si>
  <si>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</si>
  <si>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</si>
  <si>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</si>
  <si>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</si>
  <si>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</si>
  <si>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</si>
  <si>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</si>
  <si>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</si>
  <si>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</si>
  <si>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</si>
  <si>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</si>
  <si>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</si>
  <si>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</si>
  <si>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</si>
  <si>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</si>
  <si>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</si>
  <si>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</si>
  <si>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</si>
  <si>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</si>
  <si>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</si>
  <si>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</si>
  <si>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</si>
  <si>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</si>
  <si>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</si>
  <si>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</si>
  <si>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</si>
  <si>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</si>
  <si>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</si>
  <si>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</si>
  <si>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</si>
  <si>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</si>
  <si>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</si>
  <si>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Jump</t>
    </r>
    <r>
      <rPr>
        <sz val="16"/>
        <color indexed="8"/>
        <rFont val="ＭＳ Ｐゴシック"/>
        <family val="3"/>
        <charset val="128"/>
      </rPr>
      <t>　ｕｐ　ちはら台</t>
    </r>
    <phoneticPr fontId="2"/>
  </si>
  <si>
    <t>ジャンプアップチハラダイ</t>
    <phoneticPr fontId="2"/>
  </si>
  <si>
    <t>市原市</t>
    <rPh sb="0" eb="3">
      <t>イチハラシ</t>
    </rPh>
    <phoneticPr fontId="2"/>
  </si>
  <si>
    <t>京成千原</t>
    <rPh sb="0" eb="2">
      <t>ケイセイ</t>
    </rPh>
    <rPh sb="2" eb="4">
      <t>チハラ</t>
    </rPh>
    <phoneticPr fontId="2"/>
  </si>
  <si>
    <t>ちはら台</t>
    <phoneticPr fontId="2"/>
  </si>
  <si>
    <r>
      <rPr>
        <sz val="11"/>
        <color indexed="8"/>
        <rFont val="ＭＳ Ｐゴシック"/>
        <family val="3"/>
        <charset val="128"/>
      </rPr>
      <t>仲尾</t>
    </r>
    <r>
      <rPr>
        <sz val="11"/>
        <color indexed="8"/>
        <rFont val="Calibri"/>
        <family val="2"/>
      </rPr>
      <t xml:space="preserve"> </t>
    </r>
    <phoneticPr fontId="2"/>
  </si>
  <si>
    <t>智貴</t>
    <rPh sb="0" eb="1">
      <t>チ</t>
    </rPh>
    <rPh sb="1" eb="2">
      <t>タカシ</t>
    </rPh>
    <phoneticPr fontId="2"/>
  </si>
  <si>
    <t>ナカオ</t>
    <phoneticPr fontId="2"/>
  </si>
  <si>
    <t>トモキ</t>
    <phoneticPr fontId="2"/>
  </si>
  <si>
    <t>千葉県市原市ちはら台南5-3</t>
    <phoneticPr fontId="2"/>
  </si>
  <si>
    <t>290</t>
    <phoneticPr fontId="2"/>
  </si>
  <si>
    <t>０１４２</t>
    <phoneticPr fontId="2"/>
  </si>
  <si>
    <t>０４３６</t>
    <phoneticPr fontId="2"/>
  </si>
  <si>
    <t>１７８１</t>
    <phoneticPr fontId="2"/>
  </si>
  <si>
    <t>５２</t>
    <phoneticPr fontId="2"/>
  </si>
  <si>
    <r>
      <rPr>
        <sz val="11"/>
        <color indexed="8"/>
        <rFont val="ＭＳ Ｐゴシック"/>
        <family val="3"/>
        <charset val="128"/>
      </rPr>
      <t>伊藤</t>
    </r>
    <r>
      <rPr>
        <sz val="11"/>
        <color indexed="8"/>
        <rFont val="Calibri"/>
        <family val="2"/>
      </rPr>
      <t xml:space="preserve"> </t>
    </r>
    <phoneticPr fontId="2"/>
  </si>
  <si>
    <t>匡哉</t>
    <phoneticPr fontId="2"/>
  </si>
  <si>
    <t>イトウ</t>
    <phoneticPr fontId="2"/>
  </si>
  <si>
    <t>４２２１</t>
    <phoneticPr fontId="2"/>
  </si>
  <si>
    <t>２７２２</t>
    <phoneticPr fontId="2"/>
  </si>
  <si>
    <t>０９０</t>
    <phoneticPr fontId="2"/>
  </si>
  <si>
    <t>原</t>
    <rPh sb="0" eb="1">
      <t>ハラ</t>
    </rPh>
    <phoneticPr fontId="2"/>
  </si>
  <si>
    <t>恒昭</t>
    <rPh sb="0" eb="1">
      <t>ツネ</t>
    </rPh>
    <rPh sb="1" eb="2">
      <t>アキラ</t>
    </rPh>
    <phoneticPr fontId="2"/>
  </si>
  <si>
    <t>ハラ</t>
    <phoneticPr fontId="2"/>
  </si>
  <si>
    <t>ツネアキ</t>
    <phoneticPr fontId="2"/>
  </si>
  <si>
    <t>千葉県市原市ちはら台西６－１４－３</t>
    <phoneticPr fontId="2"/>
  </si>
  <si>
    <t>０１４３</t>
    <phoneticPr fontId="2"/>
  </si>
  <si>
    <t>9566</t>
    <phoneticPr fontId="2"/>
  </si>
  <si>
    <t>７６</t>
    <phoneticPr fontId="2"/>
  </si>
  <si>
    <t>0436</t>
    <phoneticPr fontId="2"/>
  </si>
  <si>
    <t>猪俣</t>
    <rPh sb="0" eb="2">
      <t>イノマタ</t>
    </rPh>
    <phoneticPr fontId="2"/>
  </si>
  <si>
    <t>晃二</t>
    <rPh sb="0" eb="2">
      <t>コウジ</t>
    </rPh>
    <phoneticPr fontId="2"/>
  </si>
  <si>
    <t>イノマタ</t>
    <phoneticPr fontId="2"/>
  </si>
  <si>
    <t>ｺｳｼﾞ</t>
    <phoneticPr fontId="2"/>
  </si>
  <si>
    <t>２９０</t>
    <phoneticPr fontId="2"/>
  </si>
  <si>
    <t>千葉県市原市ちはら台西６－１５－６</t>
    <rPh sb="0" eb="3">
      <t>チバケン</t>
    </rPh>
    <rPh sb="3" eb="6">
      <t>イチハラシ</t>
    </rPh>
    <rPh sb="9" eb="10">
      <t>ダイ</t>
    </rPh>
    <rPh sb="10" eb="11">
      <t>ニシ</t>
    </rPh>
    <phoneticPr fontId="2"/>
  </si>
  <si>
    <t>４１２２</t>
    <phoneticPr fontId="2"/>
  </si>
  <si>
    <t>６５２８</t>
    <phoneticPr fontId="2"/>
  </si>
  <si>
    <t>水の江小学校</t>
    <rPh sb="0" eb="1">
      <t>ミズ</t>
    </rPh>
    <rPh sb="2" eb="3">
      <t>エ</t>
    </rPh>
    <rPh sb="3" eb="6">
      <t>ショウガッコウ</t>
    </rPh>
    <phoneticPr fontId="38"/>
  </si>
  <si>
    <t>清水谷小学校</t>
    <rPh sb="0" eb="3">
      <t>シミズダニ</t>
    </rPh>
    <rPh sb="3" eb="6">
      <t>ショウガッコウ</t>
    </rPh>
    <phoneticPr fontId="38"/>
  </si>
  <si>
    <t>牧園小学校</t>
    <rPh sb="0" eb="2">
      <t>マキゾノ</t>
    </rPh>
    <rPh sb="2" eb="5">
      <t>ショウガッコウ</t>
    </rPh>
    <phoneticPr fontId="38"/>
  </si>
  <si>
    <t>金沢小学校</t>
    <rPh sb="0" eb="2">
      <t>カナザワ</t>
    </rPh>
    <rPh sb="2" eb="5">
      <t>ショウガッコウ</t>
    </rPh>
    <phoneticPr fontId="38"/>
  </si>
  <si>
    <r>
      <rPr>
        <sz val="11"/>
        <color indexed="8"/>
        <rFont val="ＭＳ Ｐゴシック"/>
        <family val="3"/>
        <charset val="128"/>
      </rPr>
      <t>仲尾</t>
    </r>
    <r>
      <rPr>
        <sz val="11"/>
        <color indexed="8"/>
        <rFont val="Calibri"/>
        <family val="2"/>
      </rPr>
      <t xml:space="preserve"> </t>
    </r>
    <phoneticPr fontId="2"/>
  </si>
  <si>
    <t>奈々美</t>
    <phoneticPr fontId="2"/>
  </si>
  <si>
    <t>ナナミ</t>
    <phoneticPr fontId="2"/>
  </si>
  <si>
    <t>岡田</t>
    <rPh sb="0" eb="2">
      <t>オカダ</t>
    </rPh>
    <phoneticPr fontId="2"/>
  </si>
  <si>
    <t>みのり</t>
    <phoneticPr fontId="2"/>
  </si>
  <si>
    <t>オカダ</t>
    <phoneticPr fontId="2"/>
  </si>
  <si>
    <t>ミノリ</t>
    <phoneticPr fontId="2"/>
  </si>
  <si>
    <t>江口</t>
    <rPh sb="0" eb="2">
      <t>エグチ</t>
    </rPh>
    <phoneticPr fontId="2"/>
  </si>
  <si>
    <t>花那</t>
    <rPh sb="0" eb="1">
      <t>ハナ</t>
    </rPh>
    <rPh sb="1" eb="2">
      <t>ナ</t>
    </rPh>
    <phoneticPr fontId="2"/>
  </si>
  <si>
    <t>エグチ</t>
    <phoneticPr fontId="2"/>
  </si>
  <si>
    <t>カナ</t>
    <phoneticPr fontId="2"/>
  </si>
  <si>
    <t>生駒</t>
    <phoneticPr fontId="2"/>
  </si>
  <si>
    <t>優奈</t>
    <phoneticPr fontId="2"/>
  </si>
  <si>
    <t>優里菜</t>
    <phoneticPr fontId="2"/>
  </si>
  <si>
    <t>松田</t>
    <phoneticPr fontId="2"/>
  </si>
  <si>
    <t>心咲</t>
    <phoneticPr fontId="2"/>
  </si>
  <si>
    <r>
      <rPr>
        <sz val="11"/>
        <color indexed="8"/>
        <rFont val="ＭＳ Ｐゴシック"/>
        <family val="3"/>
        <charset val="128"/>
      </rPr>
      <t>森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</si>
  <si>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高橋</t>
    </r>
    <r>
      <rPr>
        <sz val="11"/>
        <color indexed="8"/>
        <rFont val="Calibri"/>
        <family val="2"/>
      </rPr>
      <t xml:space="preserve"> </t>
    </r>
    <phoneticPr fontId="2"/>
  </si>
  <si>
    <t>優菜</t>
    <phoneticPr fontId="2"/>
  </si>
  <si>
    <t>イコマ</t>
    <phoneticPr fontId="2"/>
  </si>
  <si>
    <t>ユナ</t>
    <phoneticPr fontId="2"/>
  </si>
  <si>
    <t>マツダ</t>
    <phoneticPr fontId="2"/>
  </si>
  <si>
    <t>ユリナ</t>
    <phoneticPr fontId="2"/>
  </si>
  <si>
    <t>モリ</t>
    <phoneticPr fontId="2"/>
  </si>
  <si>
    <t>ミサキ</t>
    <phoneticPr fontId="2"/>
  </si>
  <si>
    <t>ハマダ</t>
    <phoneticPr fontId="2"/>
  </si>
  <si>
    <t>ユナ</t>
    <phoneticPr fontId="2"/>
  </si>
  <si>
    <t>タカハシ</t>
    <phoneticPr fontId="2"/>
  </si>
  <si>
    <t>ユウナ</t>
    <phoneticPr fontId="2"/>
  </si>
  <si>
    <t>拾いあって、粘って、一回戦の突破を目指します。
今の力を楽しく発揮できるように頑張ります。</t>
    <rPh sb="0" eb="1">
      <t>ヒロ</t>
    </rPh>
    <rPh sb="6" eb="7">
      <t>ネバ</t>
    </rPh>
    <rPh sb="10" eb="13">
      <t>イチカイセン</t>
    </rPh>
    <rPh sb="14" eb="16">
      <t>トッパ</t>
    </rPh>
    <rPh sb="17" eb="19">
      <t>メザ</t>
    </rPh>
    <rPh sb="24" eb="25">
      <t>イマ</t>
    </rPh>
    <rPh sb="26" eb="27">
      <t>チカラ</t>
    </rPh>
    <rPh sb="28" eb="29">
      <t>タノ</t>
    </rPh>
    <rPh sb="31" eb="33">
      <t>ハッキ</t>
    </rPh>
    <rPh sb="39" eb="41">
      <t>ガンバ</t>
    </rPh>
    <phoneticPr fontId="2"/>
  </si>
  <si>
    <t>マサヤ</t>
    <phoneticPr fontId="2"/>
  </si>
  <si>
    <t>①</t>
    <phoneticPr fontId="2"/>
  </si>
  <si>
    <t>濵田</t>
    <rPh sb="0" eb="1">
      <t>ハマ</t>
    </rPh>
    <phoneticPr fontId="2"/>
  </si>
  <si>
    <t>千葉市中央区寒川町3丁目171番　アクエ11　301</t>
    <rPh sb="0" eb="3">
      <t>チバシ</t>
    </rPh>
    <rPh sb="3" eb="6">
      <t>チュウオウク</t>
    </rPh>
    <rPh sb="6" eb="8">
      <t>サムカワ</t>
    </rPh>
    <rPh sb="8" eb="9">
      <t>マチ</t>
    </rPh>
    <rPh sb="10" eb="12">
      <t>チョウメ</t>
    </rPh>
    <rPh sb="15" eb="16">
      <t>バン</t>
    </rPh>
    <phoneticPr fontId="2"/>
  </si>
  <si>
    <t>２６０</t>
    <phoneticPr fontId="2"/>
  </si>
  <si>
    <t>０８３２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</si>
</sst>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6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2" xfId="0" applyFont="1" applyBorder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" zoomScale="145" zoomScaleNormal="100" zoomScaleSheetLayoutView="145" workbookViewId="0">
      <selection activeCell="P10" sqref="P10:AJ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5" t="s">
        <v>183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70"/>
      <c r="L2" s="270"/>
      <c r="M2" s="270"/>
      <c r="N2" s="270"/>
      <c r="O2" s="27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67" t="s">
        <v>159</v>
      </c>
      <c r="K3" s="268"/>
      <c r="L3" s="268"/>
      <c r="M3" s="268"/>
      <c r="N3" s="268"/>
      <c r="O3" s="26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9" t="s">
        <v>191</v>
      </c>
      <c r="B4" s="280"/>
      <c r="C4" s="272">
        <v>434181653</v>
      </c>
      <c r="D4" s="273"/>
      <c r="E4" s="273"/>
      <c r="F4" s="273"/>
      <c r="G4" s="273"/>
      <c r="H4" s="273"/>
      <c r="I4" s="274"/>
      <c r="J4" s="283" t="s">
        <v>185</v>
      </c>
      <c r="K4" s="284"/>
      <c r="L4" s="284"/>
      <c r="M4" s="284"/>
      <c r="N4" s="284"/>
      <c r="O4" s="28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81" t="s">
        <v>184</v>
      </c>
      <c r="B5" s="282"/>
      <c r="C5" s="275"/>
      <c r="D5" s="276"/>
      <c r="E5" s="276"/>
      <c r="F5" s="276"/>
      <c r="G5" s="276"/>
      <c r="H5" s="276"/>
      <c r="I5" s="277"/>
      <c r="J5" s="242">
        <v>23019</v>
      </c>
      <c r="K5" s="242"/>
      <c r="L5" s="242"/>
      <c r="M5" s="242"/>
      <c r="N5" s="242"/>
      <c r="O5" s="242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43" t="s">
        <v>149</v>
      </c>
      <c r="H6" s="243"/>
      <c r="I6" s="243"/>
      <c r="J6" s="243" t="s">
        <v>14</v>
      </c>
      <c r="K6" s="243"/>
      <c r="L6" s="243"/>
      <c r="M6" s="243" t="s">
        <v>15</v>
      </c>
      <c r="N6" s="243"/>
      <c r="O6" s="243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44">
        <v>509964330</v>
      </c>
      <c r="H7" s="244"/>
      <c r="I7" s="244"/>
      <c r="J7" s="244">
        <v>291138</v>
      </c>
      <c r="K7" s="244"/>
      <c r="L7" s="244"/>
      <c r="M7" s="244"/>
      <c r="N7" s="244"/>
      <c r="O7" s="244"/>
      <c r="P7" s="200" t="s">
        <v>72</v>
      </c>
      <c r="Q7" s="201"/>
      <c r="R7" s="165" t="s">
        <v>210</v>
      </c>
      <c r="S7" s="165"/>
      <c r="T7" s="165"/>
      <c r="U7" s="165"/>
      <c r="V7" s="50" t="s">
        <v>73</v>
      </c>
      <c r="W7" s="155" t="s">
        <v>211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19</v>
      </c>
    </row>
    <row r="8" spans="1:51" ht="18" customHeight="1">
      <c r="A8" s="96"/>
      <c r="B8" s="163"/>
      <c r="C8" s="134" t="s">
        <v>205</v>
      </c>
      <c r="D8" s="135"/>
      <c r="E8" s="172" t="s">
        <v>206</v>
      </c>
      <c r="F8" s="136"/>
      <c r="G8" s="244"/>
      <c r="H8" s="244"/>
      <c r="I8" s="244"/>
      <c r="J8" s="244"/>
      <c r="K8" s="244"/>
      <c r="L8" s="244"/>
      <c r="M8" s="244"/>
      <c r="N8" s="244"/>
      <c r="O8" s="244"/>
      <c r="P8" s="157" t="s">
        <v>209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214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217</v>
      </c>
      <c r="D9" s="132"/>
      <c r="E9" s="171" t="s">
        <v>272</v>
      </c>
      <c r="F9" s="133"/>
      <c r="G9" s="244">
        <v>516827729</v>
      </c>
      <c r="H9" s="244"/>
      <c r="I9" s="244"/>
      <c r="J9" s="244"/>
      <c r="K9" s="244"/>
      <c r="L9" s="244"/>
      <c r="M9" s="244"/>
      <c r="N9" s="244"/>
      <c r="O9" s="244"/>
      <c r="P9" s="200" t="s">
        <v>72</v>
      </c>
      <c r="Q9" s="201"/>
      <c r="R9" s="165" t="s">
        <v>276</v>
      </c>
      <c r="S9" s="165"/>
      <c r="T9" s="165"/>
      <c r="U9" s="165"/>
      <c r="V9" s="50" t="s">
        <v>73</v>
      </c>
      <c r="W9" s="155" t="s">
        <v>277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22</v>
      </c>
    </row>
    <row r="10" spans="1:51" ht="18" customHeight="1">
      <c r="A10" s="96"/>
      <c r="B10" s="163"/>
      <c r="C10" s="134" t="s">
        <v>215</v>
      </c>
      <c r="D10" s="135"/>
      <c r="E10" s="172" t="s">
        <v>216</v>
      </c>
      <c r="F10" s="136"/>
      <c r="G10" s="244"/>
      <c r="H10" s="244"/>
      <c r="I10" s="244"/>
      <c r="J10" s="244"/>
      <c r="K10" s="244"/>
      <c r="L10" s="244"/>
      <c r="M10" s="244"/>
      <c r="N10" s="244"/>
      <c r="O10" s="244"/>
      <c r="P10" s="157" t="s">
        <v>275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219</v>
      </c>
      <c r="AL10" s="85"/>
      <c r="AM10" s="85"/>
      <c r="AN10" s="85"/>
      <c r="AO10" s="60" t="s">
        <v>195</v>
      </c>
      <c r="AP10" s="85" t="s">
        <v>218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223</v>
      </c>
      <c r="D11" s="132"/>
      <c r="E11" s="171" t="s">
        <v>224</v>
      </c>
      <c r="F11" s="133"/>
      <c r="G11" s="244">
        <v>512372608</v>
      </c>
      <c r="H11" s="244"/>
      <c r="I11" s="244"/>
      <c r="J11" s="244">
        <v>26979</v>
      </c>
      <c r="K11" s="244"/>
      <c r="L11" s="244"/>
      <c r="M11" s="244"/>
      <c r="N11" s="244"/>
      <c r="O11" s="244"/>
      <c r="P11" s="200" t="s">
        <v>72</v>
      </c>
      <c r="Q11" s="201"/>
      <c r="R11" s="165" t="s">
        <v>210</v>
      </c>
      <c r="S11" s="165"/>
      <c r="T11" s="165"/>
      <c r="U11" s="165"/>
      <c r="V11" s="50" t="s">
        <v>73</v>
      </c>
      <c r="W11" s="155" t="s">
        <v>226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54</v>
      </c>
    </row>
    <row r="12" spans="1:51" ht="18" customHeight="1">
      <c r="A12" s="96"/>
      <c r="B12" s="163"/>
      <c r="C12" s="176" t="s">
        <v>221</v>
      </c>
      <c r="D12" s="135"/>
      <c r="E12" s="172" t="s">
        <v>222</v>
      </c>
      <c r="F12" s="136"/>
      <c r="G12" s="244"/>
      <c r="H12" s="244"/>
      <c r="I12" s="244"/>
      <c r="J12" s="244"/>
      <c r="K12" s="244"/>
      <c r="L12" s="244"/>
      <c r="M12" s="244"/>
      <c r="N12" s="244"/>
      <c r="O12" s="244"/>
      <c r="P12" s="157" t="s">
        <v>225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228</v>
      </c>
      <c r="AL12" s="85"/>
      <c r="AM12" s="85"/>
      <c r="AN12" s="85"/>
      <c r="AO12" s="60" t="s">
        <v>195</v>
      </c>
      <c r="AP12" s="85" t="s">
        <v>227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47"/>
      <c r="H13" s="247"/>
      <c r="I13" s="247"/>
      <c r="J13" s="247"/>
      <c r="K13" s="247"/>
      <c r="L13" s="247"/>
      <c r="M13" s="247"/>
      <c r="N13" s="247"/>
      <c r="O13" s="247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47"/>
      <c r="H14" s="247"/>
      <c r="I14" s="247"/>
      <c r="J14" s="247"/>
      <c r="K14" s="247"/>
      <c r="L14" s="247"/>
      <c r="M14" s="247"/>
      <c r="N14" s="247"/>
      <c r="O14" s="247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8" t="s">
        <v>166</v>
      </c>
      <c r="B15" s="163"/>
      <c r="C15" s="170" t="s">
        <v>232</v>
      </c>
      <c r="D15" s="132"/>
      <c r="E15" s="171" t="s">
        <v>233</v>
      </c>
      <c r="F15" s="133"/>
      <c r="G15" s="247"/>
      <c r="H15" s="247"/>
      <c r="I15" s="247"/>
      <c r="J15" s="247"/>
      <c r="K15" s="247"/>
      <c r="L15" s="247"/>
      <c r="M15" s="247"/>
      <c r="N15" s="247"/>
      <c r="O15" s="247"/>
      <c r="P15" s="200" t="s">
        <v>72</v>
      </c>
      <c r="Q15" s="201"/>
      <c r="R15" s="165" t="s">
        <v>234</v>
      </c>
      <c r="S15" s="165"/>
      <c r="T15" s="165"/>
      <c r="U15" s="165"/>
      <c r="V15" s="49" t="s">
        <v>73</v>
      </c>
      <c r="W15" s="155" t="s">
        <v>226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8">
        <v>57</v>
      </c>
    </row>
    <row r="16" spans="1:51" ht="18" customHeight="1">
      <c r="A16" s="96"/>
      <c r="B16" s="163"/>
      <c r="C16" s="176" t="s">
        <v>230</v>
      </c>
      <c r="D16" s="135"/>
      <c r="E16" s="172" t="s">
        <v>231</v>
      </c>
      <c r="F16" s="136"/>
      <c r="G16" s="247"/>
      <c r="H16" s="247"/>
      <c r="I16" s="247"/>
      <c r="J16" s="247"/>
      <c r="K16" s="247"/>
      <c r="L16" s="247"/>
      <c r="M16" s="247"/>
      <c r="N16" s="247"/>
      <c r="O16" s="247"/>
      <c r="P16" s="157" t="s">
        <v>235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236</v>
      </c>
      <c r="AL16" s="85"/>
      <c r="AM16" s="85"/>
      <c r="AN16" s="85"/>
      <c r="AO16" s="60" t="s">
        <v>195</v>
      </c>
      <c r="AP16" s="85" t="s">
        <v>237</v>
      </c>
      <c r="AQ16" s="85"/>
      <c r="AR16" s="85"/>
      <c r="AS16" s="86"/>
      <c r="AT16" s="78"/>
    </row>
    <row r="17" spans="1:46">
      <c r="A17" s="96" t="s">
        <v>6</v>
      </c>
      <c r="B17" s="163"/>
      <c r="C17" s="225" t="str">
        <f>IF(P16="","",P16)</f>
        <v>千葉県市原市ちはら台西６－１５－６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25" t="str">
        <f>IF(AL15="","",AL15&amp;"-"&amp;AK16&amp;"-"&amp;AP16)</f>
        <v>０９０-４１２２-６５２８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63">
        <v>90</v>
      </c>
      <c r="D21" s="249"/>
      <c r="E21" s="249">
        <v>4122</v>
      </c>
      <c r="F21" s="249"/>
      <c r="G21" s="249">
        <v>6528</v>
      </c>
      <c r="H21" s="24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78"/>
      <c r="C22" s="264"/>
      <c r="D22" s="250"/>
      <c r="E22" s="250"/>
      <c r="F22" s="250"/>
      <c r="G22" s="250"/>
      <c r="H22" s="25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5" t="s">
        <v>198</v>
      </c>
      <c r="B23" s="161" t="s">
        <v>154</v>
      </c>
      <c r="C23" s="229" t="s">
        <v>173</v>
      </c>
      <c r="D23" s="230"/>
      <c r="E23" s="231" t="s">
        <v>174</v>
      </c>
      <c r="F23" s="23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6"/>
      <c r="B24" s="163"/>
      <c r="C24" s="210" t="s">
        <v>171</v>
      </c>
      <c r="D24" s="211"/>
      <c r="E24" s="212" t="s">
        <v>172</v>
      </c>
      <c r="F24" s="21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5" t="s">
        <v>273</v>
      </c>
      <c r="C25" s="202" t="s">
        <v>207</v>
      </c>
      <c r="D25" s="203"/>
      <c r="E25" s="214" t="s">
        <v>244</v>
      </c>
      <c r="F25" s="215"/>
      <c r="G25" s="119">
        <v>5</v>
      </c>
      <c r="H25" s="120"/>
      <c r="I25" s="236" t="s">
        <v>238</v>
      </c>
      <c r="J25" s="237"/>
      <c r="K25" s="237"/>
      <c r="L25" s="238"/>
      <c r="M25" s="224">
        <v>512211347</v>
      </c>
      <c r="N25" s="224"/>
      <c r="O25" s="224"/>
      <c r="P25" s="119">
        <v>141</v>
      </c>
      <c r="Q25" s="123"/>
      <c r="R25" s="123"/>
      <c r="S25" s="123"/>
      <c r="T25" s="125"/>
      <c r="U25" s="1"/>
      <c r="V25" s="1"/>
      <c r="W25" s="1"/>
      <c r="X25" s="1"/>
      <c r="Y25" s="251">
        <v>14</v>
      </c>
      <c r="Z25" s="252"/>
      <c r="AA25" s="252"/>
      <c r="AB25" s="252"/>
      <c r="AC25" s="252"/>
      <c r="AD25" s="252"/>
      <c r="AE25" s="252"/>
      <c r="AF25" s="252"/>
      <c r="AG25" s="25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226" t="s">
        <v>242</v>
      </c>
      <c r="D26" s="217"/>
      <c r="E26" s="227" t="s">
        <v>243</v>
      </c>
      <c r="F26" s="228"/>
      <c r="G26" s="121"/>
      <c r="H26" s="122"/>
      <c r="I26" s="239"/>
      <c r="J26" s="240"/>
      <c r="K26" s="240"/>
      <c r="L26" s="241"/>
      <c r="M26" s="224"/>
      <c r="N26" s="224"/>
      <c r="O26" s="224"/>
      <c r="P26" s="121"/>
      <c r="Q26" s="124"/>
      <c r="R26" s="124"/>
      <c r="S26" s="124"/>
      <c r="T26" s="126"/>
      <c r="U26" s="1"/>
      <c r="V26" s="1"/>
      <c r="W26" s="1"/>
      <c r="X26" s="1"/>
      <c r="Y26" s="254"/>
      <c r="Z26" s="255"/>
      <c r="AA26" s="255"/>
      <c r="AB26" s="255"/>
      <c r="AC26" s="255"/>
      <c r="AD26" s="255"/>
      <c r="AE26" s="255"/>
      <c r="AF26" s="255"/>
      <c r="AG26" s="25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202" t="s">
        <v>247</v>
      </c>
      <c r="D27" s="203"/>
      <c r="E27" s="214" t="s">
        <v>248</v>
      </c>
      <c r="F27" s="215"/>
      <c r="G27" s="119">
        <v>5</v>
      </c>
      <c r="H27" s="120"/>
      <c r="I27" s="233" t="s">
        <v>239</v>
      </c>
      <c r="J27" s="234"/>
      <c r="K27" s="234"/>
      <c r="L27" s="234"/>
      <c r="M27" s="224">
        <v>512576716</v>
      </c>
      <c r="N27" s="224"/>
      <c r="O27" s="224"/>
      <c r="P27" s="119">
        <v>157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16" t="s">
        <v>245</v>
      </c>
      <c r="D28" s="217"/>
      <c r="E28" s="227" t="s">
        <v>246</v>
      </c>
      <c r="F28" s="228"/>
      <c r="G28" s="121"/>
      <c r="H28" s="122"/>
      <c r="I28" s="234"/>
      <c r="J28" s="234"/>
      <c r="K28" s="234"/>
      <c r="L28" s="234"/>
      <c r="M28" s="224"/>
      <c r="N28" s="224"/>
      <c r="O28" s="224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202" t="s">
        <v>251</v>
      </c>
      <c r="D29" s="203"/>
      <c r="E29" s="214" t="s">
        <v>252</v>
      </c>
      <c r="F29" s="215"/>
      <c r="G29" s="119">
        <v>5</v>
      </c>
      <c r="H29" s="120"/>
      <c r="I29" s="236" t="s">
        <v>240</v>
      </c>
      <c r="J29" s="237"/>
      <c r="K29" s="237"/>
      <c r="L29" s="238"/>
      <c r="M29" s="224">
        <v>512596414</v>
      </c>
      <c r="N29" s="224"/>
      <c r="O29" s="224"/>
      <c r="P29" s="119">
        <v>147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216" t="s">
        <v>249</v>
      </c>
      <c r="D30" s="217"/>
      <c r="E30" s="227" t="s">
        <v>250</v>
      </c>
      <c r="F30" s="228"/>
      <c r="G30" s="121"/>
      <c r="H30" s="122"/>
      <c r="I30" s="239"/>
      <c r="J30" s="240"/>
      <c r="K30" s="240"/>
      <c r="L30" s="241"/>
      <c r="M30" s="224"/>
      <c r="N30" s="224"/>
      <c r="O30" s="224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202" t="s">
        <v>261</v>
      </c>
      <c r="D31" s="203"/>
      <c r="E31" s="214" t="s">
        <v>262</v>
      </c>
      <c r="F31" s="215"/>
      <c r="G31" s="119">
        <v>5</v>
      </c>
      <c r="H31" s="120"/>
      <c r="I31" s="236" t="s">
        <v>240</v>
      </c>
      <c r="J31" s="237"/>
      <c r="K31" s="237"/>
      <c r="L31" s="238"/>
      <c r="M31" s="224">
        <v>515843852</v>
      </c>
      <c r="N31" s="224"/>
      <c r="O31" s="224"/>
      <c r="P31" s="119">
        <v>138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216" t="s">
        <v>253</v>
      </c>
      <c r="D32" s="217"/>
      <c r="E32" s="227" t="s">
        <v>254</v>
      </c>
      <c r="F32" s="228"/>
      <c r="G32" s="121"/>
      <c r="H32" s="122"/>
      <c r="I32" s="239"/>
      <c r="J32" s="240"/>
      <c r="K32" s="240"/>
      <c r="L32" s="241"/>
      <c r="M32" s="224"/>
      <c r="N32" s="224"/>
      <c r="O32" s="224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202" t="s">
        <v>263</v>
      </c>
      <c r="D33" s="203"/>
      <c r="E33" s="214" t="s">
        <v>264</v>
      </c>
      <c r="F33" s="215"/>
      <c r="G33" s="119">
        <v>4</v>
      </c>
      <c r="H33" s="120"/>
      <c r="I33" s="233" t="s">
        <v>241</v>
      </c>
      <c r="J33" s="234"/>
      <c r="K33" s="234"/>
      <c r="L33" s="234"/>
      <c r="M33" s="224">
        <v>513411303</v>
      </c>
      <c r="N33" s="224"/>
      <c r="O33" s="224"/>
      <c r="P33" s="119">
        <v>133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16" t="s">
        <v>256</v>
      </c>
      <c r="D34" s="217"/>
      <c r="E34" s="227" t="s">
        <v>255</v>
      </c>
      <c r="F34" s="228"/>
      <c r="G34" s="121"/>
      <c r="H34" s="122"/>
      <c r="I34" s="234"/>
      <c r="J34" s="234"/>
      <c r="K34" s="234"/>
      <c r="L34" s="234"/>
      <c r="M34" s="224"/>
      <c r="N34" s="224"/>
      <c r="O34" s="224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202" t="s">
        <v>265</v>
      </c>
      <c r="D35" s="203"/>
      <c r="E35" s="214" t="s">
        <v>266</v>
      </c>
      <c r="F35" s="215"/>
      <c r="G35" s="119">
        <v>4</v>
      </c>
      <c r="H35" s="120"/>
      <c r="I35" s="233" t="s">
        <v>239</v>
      </c>
      <c r="J35" s="234"/>
      <c r="K35" s="234"/>
      <c r="L35" s="234"/>
      <c r="M35" s="224">
        <v>514556868</v>
      </c>
      <c r="N35" s="224"/>
      <c r="O35" s="224"/>
      <c r="P35" s="119">
        <v>142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26" t="s">
        <v>258</v>
      </c>
      <c r="D36" s="217"/>
      <c r="E36" s="227" t="s">
        <v>257</v>
      </c>
      <c r="F36" s="228"/>
      <c r="G36" s="121"/>
      <c r="H36" s="122"/>
      <c r="I36" s="234"/>
      <c r="J36" s="234"/>
      <c r="K36" s="234"/>
      <c r="L36" s="234"/>
      <c r="M36" s="224"/>
      <c r="N36" s="224"/>
      <c r="O36" s="224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202" t="s">
        <v>267</v>
      </c>
      <c r="D37" s="203"/>
      <c r="E37" s="214" t="s">
        <v>268</v>
      </c>
      <c r="F37" s="215"/>
      <c r="G37" s="119">
        <v>4</v>
      </c>
      <c r="H37" s="120"/>
      <c r="I37" s="233" t="s">
        <v>239</v>
      </c>
      <c r="J37" s="234"/>
      <c r="K37" s="234"/>
      <c r="L37" s="234"/>
      <c r="M37" s="224">
        <v>515584026</v>
      </c>
      <c r="N37" s="224"/>
      <c r="O37" s="224"/>
      <c r="P37" s="119">
        <v>141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16" t="s">
        <v>274</v>
      </c>
      <c r="D38" s="217"/>
      <c r="E38" s="227" t="s">
        <v>254</v>
      </c>
      <c r="F38" s="228"/>
      <c r="G38" s="121"/>
      <c r="H38" s="122"/>
      <c r="I38" s="234"/>
      <c r="J38" s="234"/>
      <c r="K38" s="234"/>
      <c r="L38" s="234"/>
      <c r="M38" s="224"/>
      <c r="N38" s="224"/>
      <c r="O38" s="224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202" t="s">
        <v>269</v>
      </c>
      <c r="D39" s="203"/>
      <c r="E39" s="214" t="s">
        <v>270</v>
      </c>
      <c r="F39" s="215"/>
      <c r="G39" s="119">
        <v>4</v>
      </c>
      <c r="H39" s="120"/>
      <c r="I39" s="236" t="s">
        <v>239</v>
      </c>
      <c r="J39" s="237"/>
      <c r="K39" s="237"/>
      <c r="L39" s="238"/>
      <c r="M39" s="257">
        <v>516000109</v>
      </c>
      <c r="N39" s="258"/>
      <c r="O39" s="259"/>
      <c r="P39" s="119">
        <v>132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226" t="s">
        <v>259</v>
      </c>
      <c r="D40" s="217"/>
      <c r="E40" s="227" t="s">
        <v>260</v>
      </c>
      <c r="F40" s="228"/>
      <c r="G40" s="121"/>
      <c r="H40" s="122"/>
      <c r="I40" s="239"/>
      <c r="J40" s="240"/>
      <c r="K40" s="240"/>
      <c r="L40" s="241"/>
      <c r="M40" s="260"/>
      <c r="N40" s="261"/>
      <c r="O40" s="26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/>
      <c r="D48" s="222"/>
      <c r="E48" s="222"/>
      <c r="F48" s="223"/>
      <c r="G48" s="197"/>
      <c r="H48" s="218"/>
      <c r="I48" s="197"/>
      <c r="J48" s="198"/>
      <c r="K48" s="198"/>
      <c r="L48" s="218"/>
      <c r="M48" s="197"/>
      <c r="N48" s="198"/>
      <c r="O48" s="218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271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45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87" t="s">
        <v>0</v>
      </c>
      <c r="B2" s="287"/>
      <c r="C2" s="298" t="str">
        <f>IF(入力!C3="","",入力!C3)</f>
        <v>Jump　ｕｐ　ちはら台</v>
      </c>
      <c r="D2" s="298"/>
      <c r="E2" s="298"/>
      <c r="F2" s="298"/>
      <c r="G2" s="298"/>
      <c r="H2" s="298"/>
      <c r="I2" s="298"/>
      <c r="J2" s="287" t="str">
        <f>IF(入力!J3="","",入力!J3)</f>
        <v>女子</v>
      </c>
      <c r="K2" s="287"/>
      <c r="L2" s="287"/>
      <c r="M2" s="287"/>
      <c r="N2" s="287"/>
      <c r="O2" s="287"/>
    </row>
    <row r="3" spans="1:15">
      <c r="A3" s="287"/>
      <c r="B3" s="287"/>
      <c r="C3" s="298"/>
      <c r="D3" s="298"/>
      <c r="E3" s="298"/>
      <c r="F3" s="298"/>
      <c r="G3" s="298"/>
      <c r="H3" s="298"/>
      <c r="I3" s="298"/>
      <c r="J3" s="287"/>
      <c r="K3" s="287"/>
      <c r="L3" s="287"/>
      <c r="M3" s="287"/>
      <c r="N3" s="287"/>
      <c r="O3" s="287"/>
    </row>
    <row r="4" spans="1:15" ht="15" customHeight="1">
      <c r="A4" s="287" t="s">
        <v>13</v>
      </c>
      <c r="B4" s="287"/>
      <c r="C4" s="299">
        <f>IF(入力!C4="","",IF(入力!C5="",入力!C4,入力!C4&amp;"　　"&amp;入力!C5))</f>
        <v>434181653</v>
      </c>
      <c r="D4" s="300"/>
      <c r="E4" s="300"/>
      <c r="F4" s="300"/>
      <c r="G4" s="300"/>
      <c r="H4" s="300"/>
      <c r="I4" s="300"/>
      <c r="J4" s="2"/>
      <c r="K4" s="2"/>
      <c r="L4" s="2"/>
      <c r="M4" s="2"/>
      <c r="N4" s="2"/>
      <c r="O4" s="3"/>
    </row>
    <row r="5" spans="1:15" ht="15" customHeight="1">
      <c r="A5" s="287"/>
      <c r="B5" s="287"/>
      <c r="C5" s="301"/>
      <c r="D5" s="302"/>
      <c r="E5" s="302"/>
      <c r="F5" s="302"/>
      <c r="G5" s="302"/>
      <c r="H5" s="302"/>
      <c r="I5" s="302"/>
      <c r="J5" s="303" t="s">
        <v>23</v>
      </c>
      <c r="K5" s="303"/>
      <c r="L5" s="303"/>
      <c r="M5" s="303"/>
      <c r="N5" s="303"/>
      <c r="O5" s="304"/>
    </row>
    <row r="6" spans="1:15" ht="12" customHeight="1">
      <c r="A6" s="287" t="s">
        <v>1</v>
      </c>
      <c r="B6" s="287"/>
      <c r="C6" s="288" t="str">
        <f>IF(入力!C8="","",入力!C8&amp;"　"&amp;入力!E8)</f>
        <v>仲尾 　智貴</v>
      </c>
      <c r="D6" s="289"/>
      <c r="E6" s="289"/>
      <c r="F6" s="289"/>
      <c r="G6" s="294" t="s">
        <v>17</v>
      </c>
      <c r="H6" s="294"/>
      <c r="I6" s="294"/>
      <c r="J6" s="294" t="s">
        <v>14</v>
      </c>
      <c r="K6" s="294"/>
      <c r="L6" s="294"/>
      <c r="M6" s="294" t="s">
        <v>15</v>
      </c>
      <c r="N6" s="294"/>
      <c r="O6" s="294"/>
    </row>
    <row r="7" spans="1:15" ht="13.5" customHeight="1">
      <c r="A7" s="287"/>
      <c r="B7" s="287"/>
      <c r="C7" s="290"/>
      <c r="D7" s="291"/>
      <c r="E7" s="291"/>
      <c r="F7" s="291"/>
      <c r="G7" s="295">
        <f>IF(入力!G7="","",入力!G7)</f>
        <v>509964330</v>
      </c>
      <c r="H7" s="295"/>
      <c r="I7" s="295"/>
      <c r="J7" s="295">
        <f>IF(入力!J7="","",入力!J7)</f>
        <v>291138</v>
      </c>
      <c r="K7" s="295"/>
      <c r="L7" s="295"/>
      <c r="M7" s="295" t="str">
        <f>IF(入力!M7="","",入力!M7)</f>
        <v/>
      </c>
      <c r="N7" s="295"/>
      <c r="O7" s="295"/>
    </row>
    <row r="8" spans="1:15" ht="13.5" customHeight="1">
      <c r="A8" s="287"/>
      <c r="B8" s="287"/>
      <c r="C8" s="292"/>
      <c r="D8" s="293"/>
      <c r="E8" s="293"/>
      <c r="F8" s="293"/>
      <c r="G8" s="295"/>
      <c r="H8" s="295"/>
      <c r="I8" s="295"/>
      <c r="J8" s="295"/>
      <c r="K8" s="295"/>
      <c r="L8" s="295"/>
      <c r="M8" s="295"/>
      <c r="N8" s="295"/>
      <c r="O8" s="295"/>
    </row>
    <row r="9" spans="1:15" ht="14.45" customHeight="1">
      <c r="A9" s="287" t="s">
        <v>2</v>
      </c>
      <c r="B9" s="287"/>
      <c r="C9" s="288" t="str">
        <f>IF(入力!C10="","",入力!C10&amp;"　"&amp;入力!E10)</f>
        <v>伊藤 　匡哉</v>
      </c>
      <c r="D9" s="289"/>
      <c r="E9" s="289"/>
      <c r="F9" s="289"/>
      <c r="G9" s="295">
        <f>IF(入力!G9="","",入力!G9)</f>
        <v>516827729</v>
      </c>
      <c r="H9" s="295"/>
      <c r="I9" s="295"/>
      <c r="J9" s="295" t="str">
        <f>IF(入力!J9="","",入力!J9)</f>
        <v/>
      </c>
      <c r="K9" s="295"/>
      <c r="L9" s="295"/>
      <c r="M9" s="295" t="str">
        <f>IF(入力!M9="","",入力!M9)</f>
        <v/>
      </c>
      <c r="N9" s="295"/>
      <c r="O9" s="295"/>
    </row>
    <row r="10" spans="1:15" ht="14.45" customHeight="1">
      <c r="A10" s="287"/>
      <c r="B10" s="287"/>
      <c r="C10" s="292"/>
      <c r="D10" s="293"/>
      <c r="E10" s="293"/>
      <c r="F10" s="293"/>
      <c r="G10" s="295"/>
      <c r="H10" s="295"/>
      <c r="I10" s="295"/>
      <c r="J10" s="295"/>
      <c r="K10" s="295"/>
      <c r="L10" s="295"/>
      <c r="M10" s="295"/>
      <c r="N10" s="295"/>
      <c r="O10" s="295"/>
    </row>
    <row r="11" spans="1:15" ht="14.45" customHeight="1">
      <c r="A11" s="287" t="s">
        <v>3</v>
      </c>
      <c r="B11" s="287"/>
      <c r="C11" s="288" t="str">
        <f>IF(入力!C12="","",入力!C12&amp;"　"&amp;入力!E12)</f>
        <v>原　恒昭</v>
      </c>
      <c r="D11" s="289"/>
      <c r="E11" s="289"/>
      <c r="F11" s="289"/>
      <c r="G11" s="295">
        <f>IF(入力!G11="","",入力!G11)</f>
        <v>512372608</v>
      </c>
      <c r="H11" s="295"/>
      <c r="I11" s="295"/>
      <c r="J11" s="295">
        <f>IF(入力!J11="","",入力!J11)</f>
        <v>26979</v>
      </c>
      <c r="K11" s="295"/>
      <c r="L11" s="295"/>
      <c r="M11" s="295" t="str">
        <f>IF(入力!M11="","",入力!M11)</f>
        <v/>
      </c>
      <c r="N11" s="295"/>
      <c r="O11" s="295"/>
    </row>
    <row r="12" spans="1:15" ht="14.45" customHeight="1">
      <c r="A12" s="287"/>
      <c r="B12" s="287"/>
      <c r="C12" s="292"/>
      <c r="D12" s="293"/>
      <c r="E12" s="293"/>
      <c r="F12" s="293"/>
      <c r="G12" s="295"/>
      <c r="H12" s="295"/>
      <c r="I12" s="295"/>
      <c r="J12" s="295"/>
      <c r="K12" s="295"/>
      <c r="L12" s="295"/>
      <c r="M12" s="295"/>
      <c r="N12" s="295"/>
      <c r="O12" s="295"/>
    </row>
    <row r="13" spans="1:15" ht="15" customHeight="1">
      <c r="A13" s="287" t="s">
        <v>4</v>
      </c>
      <c r="B13" s="287"/>
      <c r="C13" s="288" t="str">
        <f>IF(入力!C14="","",入力!C14&amp;"　"&amp;入力!E14)</f>
        <v/>
      </c>
      <c r="D13" s="289"/>
      <c r="E13" s="289"/>
      <c r="F13" s="289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7"/>
      <c r="B14" s="287"/>
      <c r="C14" s="292"/>
      <c r="D14" s="293"/>
      <c r="E14" s="293"/>
      <c r="F14" s="293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7" t="s">
        <v>5</v>
      </c>
      <c r="B15" s="287"/>
      <c r="C15" s="288" t="str">
        <f>IF(入力!C16="","",入力!C16&amp;"　"&amp;入力!E16)</f>
        <v>猪俣　晃二</v>
      </c>
      <c r="D15" s="289"/>
      <c r="E15" s="289"/>
      <c r="F15" s="296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7"/>
      <c r="B16" s="287"/>
      <c r="C16" s="292"/>
      <c r="D16" s="293"/>
      <c r="E16" s="293"/>
      <c r="F16" s="297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>
      <c r="A17" s="287" t="s">
        <v>6</v>
      </c>
      <c r="B17" s="287"/>
      <c r="C17" s="298" t="str">
        <f>IF(入力!C17="","",入力!C17&amp;"　"&amp;入力!E17)</f>
        <v>千葉県市原市ちはら台西６－１５－６　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</row>
    <row r="18" spans="1:15">
      <c r="A18" s="287"/>
      <c r="B18" s="287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</row>
    <row r="19" spans="1:15" ht="14.45" customHeight="1">
      <c r="A19" s="287" t="s">
        <v>7</v>
      </c>
      <c r="B19" s="287"/>
      <c r="C19" s="298" t="str">
        <f>IF(入力!C19="","",入力!C19&amp;"　"&amp;入力!E19)</f>
        <v>０９０-４１２２-６５２８　</v>
      </c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</row>
    <row r="20" spans="1:15" ht="14.45" customHeight="1">
      <c r="A20" s="287"/>
      <c r="B20" s="287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</row>
    <row r="21" spans="1:15" ht="14.45" customHeight="1">
      <c r="A21" s="287" t="s">
        <v>8</v>
      </c>
      <c r="B21" s="287"/>
      <c r="C21" s="298" t="str">
        <f>IF(入力!C21="","",入力!C21&amp;"－"&amp;入力!E21&amp;"－"&amp;入力!G21)</f>
        <v>90－4122－6528</v>
      </c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</row>
    <row r="22" spans="1:15" ht="14.45" customHeight="1">
      <c r="A22" s="287"/>
      <c r="B22" s="287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</row>
    <row r="23" spans="1:15">
      <c r="A23" s="287"/>
      <c r="B23" s="287" t="s">
        <v>9</v>
      </c>
      <c r="C23" s="287" t="s">
        <v>10</v>
      </c>
      <c r="D23" s="287"/>
      <c r="E23" s="287"/>
      <c r="F23" s="287"/>
      <c r="G23" s="287" t="s">
        <v>11</v>
      </c>
      <c r="H23" s="287"/>
      <c r="I23" s="287" t="s">
        <v>12</v>
      </c>
      <c r="J23" s="287"/>
      <c r="K23" s="287"/>
      <c r="L23" s="287"/>
      <c r="M23" s="287" t="s">
        <v>16</v>
      </c>
      <c r="N23" s="287"/>
      <c r="O23" s="287"/>
    </row>
    <row r="24" spans="1:15">
      <c r="A24" s="287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</row>
    <row r="25" spans="1:15" ht="18" customHeight="1">
      <c r="A25" s="287">
        <v>1</v>
      </c>
      <c r="B25" s="287" t="str">
        <f>IF(入力!B25="","",入力!B25)</f>
        <v>①</v>
      </c>
      <c r="C25" s="288" t="str">
        <f>IF(入力!C26="","",入力!C26&amp;"　"&amp;入力!E26)</f>
        <v>仲尾 　奈々美</v>
      </c>
      <c r="D25" s="289"/>
      <c r="E25" s="289"/>
      <c r="F25" s="289"/>
      <c r="G25" s="287">
        <f>IF(入力!G25="","",入力!G25)</f>
        <v>5</v>
      </c>
      <c r="H25" s="287" t="str">
        <f>IF(入力!H25="","",入力!H25)</f>
        <v/>
      </c>
      <c r="I25" s="287" t="str">
        <f>IF(入力!I25="","",入力!I25)</f>
        <v>水の江小学校</v>
      </c>
      <c r="J25" s="287" t="str">
        <f>IF(入力!J25="","",入力!J25)</f>
        <v/>
      </c>
      <c r="K25" s="287" t="str">
        <f>IF(入力!K25="","",入力!K25)</f>
        <v/>
      </c>
      <c r="L25" s="287" t="str">
        <f>IF(入力!L25="","",入力!L25)</f>
        <v/>
      </c>
      <c r="M25" s="287">
        <f>IF(入力!M25="","",入力!M25)</f>
        <v>512211347</v>
      </c>
      <c r="N25" s="287" t="str">
        <f>IF(入力!N25="","",入力!N25)</f>
        <v/>
      </c>
      <c r="O25" s="287" t="str">
        <f>IF(入力!O25="","",入力!O25)</f>
        <v/>
      </c>
    </row>
    <row r="26" spans="1:15" ht="18" customHeight="1">
      <c r="A26" s="287"/>
      <c r="B26" s="287"/>
      <c r="C26" s="292"/>
      <c r="D26" s="293"/>
      <c r="E26" s="293"/>
      <c r="F26" s="293"/>
      <c r="G26" s="287"/>
      <c r="H26" s="287"/>
      <c r="I26" s="287"/>
      <c r="J26" s="287"/>
      <c r="K26" s="287"/>
      <c r="L26" s="287"/>
      <c r="M26" s="287"/>
      <c r="N26" s="287"/>
      <c r="O26" s="287"/>
    </row>
    <row r="27" spans="1:15" ht="18" customHeight="1">
      <c r="A27" s="287">
        <v>2</v>
      </c>
      <c r="B27" s="287">
        <f>IF(入力!B27="","",入力!B27)</f>
        <v>2</v>
      </c>
      <c r="C27" s="288" t="str">
        <f>IF(入力!C28="","",入力!C28&amp;"　"&amp;入力!E28)</f>
        <v>岡田　みのり</v>
      </c>
      <c r="D27" s="289"/>
      <c r="E27" s="289"/>
      <c r="F27" s="289"/>
      <c r="G27" s="287">
        <f>IF(入力!G27="","",入力!G27)</f>
        <v>5</v>
      </c>
      <c r="H27" s="287" t="str">
        <f>IF(入力!H27="","",入力!H27)</f>
        <v/>
      </c>
      <c r="I27" s="287" t="str">
        <f>IF(入力!I27="","",入力!I27)</f>
        <v>清水谷小学校</v>
      </c>
      <c r="J27" s="287" t="str">
        <f>IF(入力!J27="","",入力!J27)</f>
        <v/>
      </c>
      <c r="K27" s="287" t="str">
        <f>IF(入力!K27="","",入力!K27)</f>
        <v/>
      </c>
      <c r="L27" s="287" t="str">
        <f>IF(入力!L27="","",入力!L27)</f>
        <v/>
      </c>
      <c r="M27" s="287">
        <f>IF(入力!M27="","",入力!M27)</f>
        <v>512576716</v>
      </c>
      <c r="N27" s="287" t="str">
        <f>IF(入力!N27="","",入力!N27)</f>
        <v/>
      </c>
      <c r="O27" s="287" t="str">
        <f>IF(入力!O27="","",入力!O27)</f>
        <v/>
      </c>
    </row>
    <row r="28" spans="1:15" ht="18" customHeight="1">
      <c r="A28" s="287"/>
      <c r="B28" s="287"/>
      <c r="C28" s="292"/>
      <c r="D28" s="293"/>
      <c r="E28" s="293"/>
      <c r="F28" s="293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18" customHeight="1">
      <c r="A29" s="287">
        <v>3</v>
      </c>
      <c r="B29" s="287">
        <f>IF(入力!B29="","",入力!B29)</f>
        <v>3</v>
      </c>
      <c r="C29" s="288" t="str">
        <f>IF(入力!C30="","",入力!C30&amp;"　"&amp;入力!E30)</f>
        <v>江口　花那</v>
      </c>
      <c r="D29" s="289"/>
      <c r="E29" s="289"/>
      <c r="F29" s="289"/>
      <c r="G29" s="287">
        <f>IF(入力!G29="","",入力!G29)</f>
        <v>5</v>
      </c>
      <c r="H29" s="287" t="str">
        <f>IF(入力!H29="","",入力!H29)</f>
        <v/>
      </c>
      <c r="I29" s="287" t="str">
        <f>IF(入力!I29="","",入力!I29)</f>
        <v>牧園小学校</v>
      </c>
      <c r="J29" s="287" t="str">
        <f>IF(入力!J29="","",入力!J29)</f>
        <v/>
      </c>
      <c r="K29" s="287" t="str">
        <f>IF(入力!K29="","",入力!K29)</f>
        <v/>
      </c>
      <c r="L29" s="287" t="str">
        <f>IF(入力!L29="","",入力!L29)</f>
        <v/>
      </c>
      <c r="M29" s="287">
        <f>IF(入力!M29="","",入力!M29)</f>
        <v>512596414</v>
      </c>
      <c r="N29" s="287" t="str">
        <f>IF(入力!N29="","",入力!N29)</f>
        <v/>
      </c>
      <c r="O29" s="287" t="str">
        <f>IF(入力!O29="","",入力!O29)</f>
        <v/>
      </c>
    </row>
    <row r="30" spans="1:15" ht="18" customHeight="1">
      <c r="A30" s="287"/>
      <c r="B30" s="287"/>
      <c r="C30" s="292"/>
      <c r="D30" s="293"/>
      <c r="E30" s="293"/>
      <c r="F30" s="293"/>
      <c r="G30" s="287"/>
      <c r="H30" s="287"/>
      <c r="I30" s="287"/>
      <c r="J30" s="287"/>
      <c r="K30" s="287"/>
      <c r="L30" s="287"/>
      <c r="M30" s="287"/>
      <c r="N30" s="287"/>
      <c r="O30" s="287"/>
    </row>
    <row r="31" spans="1:15" ht="18" customHeight="1">
      <c r="A31" s="287">
        <v>4</v>
      </c>
      <c r="B31" s="287">
        <f>IF(入力!B31="","",入力!B31)</f>
        <v>4</v>
      </c>
      <c r="C31" s="288" t="str">
        <f>IF(入力!C32="","",入力!C32&amp;"　"&amp;入力!E32)</f>
        <v>生駒　優奈</v>
      </c>
      <c r="D31" s="289"/>
      <c r="E31" s="289"/>
      <c r="F31" s="289"/>
      <c r="G31" s="287">
        <f>IF(入力!G31="","",入力!G31)</f>
        <v>5</v>
      </c>
      <c r="H31" s="287" t="str">
        <f>IF(入力!H31="","",入力!H31)</f>
        <v/>
      </c>
      <c r="I31" s="287" t="str">
        <f>IF(入力!I31="","",入力!I31)</f>
        <v>牧園小学校</v>
      </c>
      <c r="J31" s="287" t="str">
        <f>IF(入力!J31="","",入力!J31)</f>
        <v/>
      </c>
      <c r="K31" s="287" t="str">
        <f>IF(入力!K31="","",入力!K31)</f>
        <v/>
      </c>
      <c r="L31" s="287" t="str">
        <f>IF(入力!L31="","",入力!L31)</f>
        <v/>
      </c>
      <c r="M31" s="287">
        <f>IF(入力!M31="","",入力!M31)</f>
        <v>515843852</v>
      </c>
      <c r="N31" s="287" t="str">
        <f>IF(入力!N31="","",入力!N31)</f>
        <v/>
      </c>
      <c r="O31" s="287" t="str">
        <f>IF(入力!O31="","",入力!O31)</f>
        <v/>
      </c>
    </row>
    <row r="32" spans="1:15" ht="18" customHeight="1">
      <c r="A32" s="287"/>
      <c r="B32" s="287"/>
      <c r="C32" s="292"/>
      <c r="D32" s="293"/>
      <c r="E32" s="293"/>
      <c r="F32" s="293"/>
      <c r="G32" s="287"/>
      <c r="H32" s="287"/>
      <c r="I32" s="287"/>
      <c r="J32" s="287"/>
      <c r="K32" s="287"/>
      <c r="L32" s="287"/>
      <c r="M32" s="287"/>
      <c r="N32" s="287"/>
      <c r="O32" s="287"/>
    </row>
    <row r="33" spans="1:15" ht="18" customHeight="1">
      <c r="A33" s="287">
        <v>5</v>
      </c>
      <c r="B33" s="287">
        <f>IF(入力!B33="","",入力!B33)</f>
        <v>5</v>
      </c>
      <c r="C33" s="288" t="str">
        <f>IF(入力!C34="","",入力!C34&amp;"　"&amp;入力!E34)</f>
        <v>松田　優里菜</v>
      </c>
      <c r="D33" s="289"/>
      <c r="E33" s="289"/>
      <c r="F33" s="289"/>
      <c r="G33" s="287">
        <f>IF(入力!G33="","",入力!G33)</f>
        <v>4</v>
      </c>
      <c r="H33" s="287" t="str">
        <f>IF(入力!H33="","",入力!H33)</f>
        <v/>
      </c>
      <c r="I33" s="287" t="str">
        <f>IF(入力!I33="","",入力!I33)</f>
        <v>金沢小学校</v>
      </c>
      <c r="J33" s="287" t="str">
        <f>IF(入力!J33="","",入力!J33)</f>
        <v/>
      </c>
      <c r="K33" s="287" t="str">
        <f>IF(入力!K33="","",入力!K33)</f>
        <v/>
      </c>
      <c r="L33" s="287" t="str">
        <f>IF(入力!L33="","",入力!L33)</f>
        <v/>
      </c>
      <c r="M33" s="287">
        <f>IF(入力!M33="","",入力!M33)</f>
        <v>513411303</v>
      </c>
      <c r="N33" s="287" t="str">
        <f>IF(入力!N33="","",入力!N33)</f>
        <v/>
      </c>
      <c r="O33" s="287" t="str">
        <f>IF(入力!O33="","",入力!O33)</f>
        <v/>
      </c>
    </row>
    <row r="34" spans="1:15" ht="18" customHeight="1">
      <c r="A34" s="287"/>
      <c r="B34" s="287"/>
      <c r="C34" s="292"/>
      <c r="D34" s="293"/>
      <c r="E34" s="293"/>
      <c r="F34" s="293"/>
      <c r="G34" s="287"/>
      <c r="H34" s="287"/>
      <c r="I34" s="287"/>
      <c r="J34" s="287"/>
      <c r="K34" s="287"/>
      <c r="L34" s="287"/>
      <c r="M34" s="287"/>
      <c r="N34" s="287"/>
      <c r="O34" s="287"/>
    </row>
    <row r="35" spans="1:15" ht="18" customHeight="1">
      <c r="A35" s="287">
        <v>6</v>
      </c>
      <c r="B35" s="287">
        <f>IF(入力!B35="","",入力!B35)</f>
        <v>6</v>
      </c>
      <c r="C35" s="288" t="str">
        <f>IF(入力!C36="","",入力!C36&amp;"　"&amp;入力!E36)</f>
        <v>森 　心咲</v>
      </c>
      <c r="D35" s="289"/>
      <c r="E35" s="289"/>
      <c r="F35" s="289"/>
      <c r="G35" s="287">
        <f>IF(入力!G35="","",入力!G35)</f>
        <v>4</v>
      </c>
      <c r="H35" s="287" t="str">
        <f>IF(入力!H35="","",入力!H35)</f>
        <v/>
      </c>
      <c r="I35" s="287" t="str">
        <f>IF(入力!I35="","",入力!I35)</f>
        <v>清水谷小学校</v>
      </c>
      <c r="J35" s="287" t="str">
        <f>IF(入力!J35="","",入力!J35)</f>
        <v/>
      </c>
      <c r="K35" s="287" t="str">
        <f>IF(入力!K35="","",入力!K35)</f>
        <v/>
      </c>
      <c r="L35" s="287" t="str">
        <f>IF(入力!L35="","",入力!L35)</f>
        <v/>
      </c>
      <c r="M35" s="287">
        <f>IF(入力!M35="","",入力!M35)</f>
        <v>514556868</v>
      </c>
      <c r="N35" s="287" t="str">
        <f>IF(入力!N35="","",入力!N35)</f>
        <v/>
      </c>
      <c r="O35" s="287" t="str">
        <f>IF(入力!O35="","",入力!O35)</f>
        <v/>
      </c>
    </row>
    <row r="36" spans="1:15" ht="18" customHeight="1">
      <c r="A36" s="287"/>
      <c r="B36" s="287"/>
      <c r="C36" s="292"/>
      <c r="D36" s="293"/>
      <c r="E36" s="293"/>
      <c r="F36" s="293"/>
      <c r="G36" s="287"/>
      <c r="H36" s="287"/>
      <c r="I36" s="287"/>
      <c r="J36" s="287"/>
      <c r="K36" s="287"/>
      <c r="L36" s="287"/>
      <c r="M36" s="287"/>
      <c r="N36" s="287"/>
      <c r="O36" s="287"/>
    </row>
    <row r="37" spans="1:15" ht="18" customHeight="1">
      <c r="A37" s="287">
        <v>7</v>
      </c>
      <c r="B37" s="287">
        <f>IF(入力!B37="","",入力!B37)</f>
        <v>7</v>
      </c>
      <c r="C37" s="288" t="str">
        <f>IF(入力!C38="","",入力!C38&amp;"　"&amp;入力!E38)</f>
        <v>濵田　優奈</v>
      </c>
      <c r="D37" s="289"/>
      <c r="E37" s="289"/>
      <c r="F37" s="289"/>
      <c r="G37" s="287">
        <f>IF(入力!G37="","",入力!G37)</f>
        <v>4</v>
      </c>
      <c r="H37" s="287" t="str">
        <f>IF(入力!H37="","",入力!H37)</f>
        <v/>
      </c>
      <c r="I37" s="287" t="str">
        <f>IF(入力!I37="","",入力!I37)</f>
        <v>清水谷小学校</v>
      </c>
      <c r="J37" s="287" t="str">
        <f>IF(入力!J37="","",入力!J37)</f>
        <v/>
      </c>
      <c r="K37" s="287" t="str">
        <f>IF(入力!K37="","",入力!K37)</f>
        <v/>
      </c>
      <c r="L37" s="287" t="str">
        <f>IF(入力!L37="","",入力!L37)</f>
        <v/>
      </c>
      <c r="M37" s="287">
        <f>IF(入力!M37="","",入力!M37)</f>
        <v>515584026</v>
      </c>
      <c r="N37" s="287" t="str">
        <f>IF(入力!N37="","",入力!N37)</f>
        <v/>
      </c>
      <c r="O37" s="287" t="str">
        <f>IF(入力!O37="","",入力!O37)</f>
        <v/>
      </c>
    </row>
    <row r="38" spans="1:15" ht="18" customHeight="1">
      <c r="A38" s="287"/>
      <c r="B38" s="287"/>
      <c r="C38" s="292"/>
      <c r="D38" s="293"/>
      <c r="E38" s="293"/>
      <c r="F38" s="293"/>
      <c r="G38" s="287"/>
      <c r="H38" s="287"/>
      <c r="I38" s="287"/>
      <c r="J38" s="287"/>
      <c r="K38" s="287"/>
      <c r="L38" s="287"/>
      <c r="M38" s="287"/>
      <c r="N38" s="287"/>
      <c r="O38" s="287"/>
    </row>
    <row r="39" spans="1:15" ht="18" customHeight="1">
      <c r="A39" s="287">
        <v>8</v>
      </c>
      <c r="B39" s="287">
        <f>IF(入力!B39="","",入力!B39)</f>
        <v>8</v>
      </c>
      <c r="C39" s="288" t="str">
        <f>IF(入力!C40="","",入力!C40&amp;"　"&amp;入力!E40)</f>
        <v>高橋 　優菜</v>
      </c>
      <c r="D39" s="289"/>
      <c r="E39" s="289"/>
      <c r="F39" s="289"/>
      <c r="G39" s="287">
        <f>IF(入力!G39="","",入力!G39)</f>
        <v>4</v>
      </c>
      <c r="H39" s="287" t="str">
        <f>IF(入力!H39="","",入力!H39)</f>
        <v/>
      </c>
      <c r="I39" s="287" t="str">
        <f>IF(入力!I39="","",入力!I39)</f>
        <v>清水谷小学校</v>
      </c>
      <c r="J39" s="287" t="str">
        <f>IF(入力!J39="","",入力!J39)</f>
        <v/>
      </c>
      <c r="K39" s="287" t="str">
        <f>IF(入力!K39="","",入力!K39)</f>
        <v/>
      </c>
      <c r="L39" s="287" t="str">
        <f>IF(入力!L39="","",入力!L39)</f>
        <v/>
      </c>
      <c r="M39" s="287">
        <f>IF(入力!M39="","",入力!M39)</f>
        <v>516000109</v>
      </c>
      <c r="N39" s="287" t="str">
        <f>IF(入力!N39="","",入力!N39)</f>
        <v/>
      </c>
      <c r="O39" s="287" t="str">
        <f>IF(入力!O39="","",入力!O39)</f>
        <v/>
      </c>
    </row>
    <row r="40" spans="1:15" ht="18" customHeight="1">
      <c r="A40" s="287"/>
      <c r="B40" s="287"/>
      <c r="C40" s="292"/>
      <c r="D40" s="293"/>
      <c r="E40" s="293"/>
      <c r="F40" s="293"/>
      <c r="G40" s="287"/>
      <c r="H40" s="287"/>
      <c r="I40" s="287"/>
      <c r="J40" s="287"/>
      <c r="K40" s="287"/>
      <c r="L40" s="287"/>
      <c r="M40" s="287"/>
      <c r="N40" s="287"/>
      <c r="O40" s="287"/>
    </row>
    <row r="41" spans="1:15" ht="18" customHeight="1">
      <c r="A41" s="287">
        <v>9</v>
      </c>
      <c r="B41" s="287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87" t="str">
        <f>IF(入力!G41="","",入力!G41)</f>
        <v/>
      </c>
      <c r="H41" s="287" t="str">
        <f>IF(入力!H41="","",入力!H41)</f>
        <v/>
      </c>
      <c r="I41" s="287" t="str">
        <f>IF(入力!I41="","",入力!I41)</f>
        <v/>
      </c>
      <c r="J41" s="287" t="str">
        <f>IF(入力!J41="","",入力!J41)</f>
        <v/>
      </c>
      <c r="K41" s="287" t="str">
        <f>IF(入力!K41="","",入力!K41)</f>
        <v/>
      </c>
      <c r="L41" s="287" t="str">
        <f>IF(入力!L41="","",入力!L41)</f>
        <v/>
      </c>
      <c r="M41" s="287" t="str">
        <f>IF(入力!M41="","",入力!M41)</f>
        <v/>
      </c>
      <c r="N41" s="287" t="str">
        <f>IF(入力!N41="","",入力!N41)</f>
        <v/>
      </c>
      <c r="O41" s="287" t="str">
        <f>IF(入力!O41="","",入力!O41)</f>
        <v/>
      </c>
    </row>
    <row r="42" spans="1:15" ht="18" customHeight="1">
      <c r="A42" s="287"/>
      <c r="B42" s="287"/>
      <c r="C42" s="292"/>
      <c r="D42" s="293"/>
      <c r="E42" s="293"/>
      <c r="F42" s="293"/>
      <c r="G42" s="287"/>
      <c r="H42" s="287"/>
      <c r="I42" s="287"/>
      <c r="J42" s="287"/>
      <c r="K42" s="287"/>
      <c r="L42" s="287"/>
      <c r="M42" s="287"/>
      <c r="N42" s="287"/>
      <c r="O42" s="287"/>
    </row>
    <row r="43" spans="1:15" ht="18" customHeight="1">
      <c r="A43" s="287">
        <v>10</v>
      </c>
      <c r="B43" s="287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87" t="str">
        <f>IF(入力!G43="","",入力!G43)</f>
        <v/>
      </c>
      <c r="H43" s="287" t="str">
        <f>IF(入力!H43="","",入力!H43)</f>
        <v/>
      </c>
      <c r="I43" s="287" t="str">
        <f>IF(入力!I43="","",入力!I43)</f>
        <v/>
      </c>
      <c r="J43" s="287" t="str">
        <f>IF(入力!J43="","",入力!J43)</f>
        <v/>
      </c>
      <c r="K43" s="287" t="str">
        <f>IF(入力!K43="","",入力!K43)</f>
        <v/>
      </c>
      <c r="L43" s="287" t="str">
        <f>IF(入力!L43="","",入力!L43)</f>
        <v/>
      </c>
      <c r="M43" s="287" t="str">
        <f>IF(入力!M43="","",入力!M43)</f>
        <v/>
      </c>
      <c r="N43" s="287" t="str">
        <f>IF(入力!N43="","",入力!N43)</f>
        <v/>
      </c>
      <c r="O43" s="287" t="str">
        <f>IF(入力!O43="","",入力!O43)</f>
        <v/>
      </c>
    </row>
    <row r="44" spans="1:15" ht="18" customHeight="1">
      <c r="A44" s="287"/>
      <c r="B44" s="287"/>
      <c r="C44" s="292"/>
      <c r="D44" s="293"/>
      <c r="E44" s="293"/>
      <c r="F44" s="293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18" customHeight="1">
      <c r="A45" s="287">
        <v>11</v>
      </c>
      <c r="B45" s="287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87" t="str">
        <f>IF(入力!G45="","",入力!G45)</f>
        <v/>
      </c>
      <c r="H45" s="287" t="str">
        <f>IF(入力!H45="","",入力!H45)</f>
        <v/>
      </c>
      <c r="I45" s="287" t="str">
        <f>IF(入力!I45="","",入力!I45)</f>
        <v/>
      </c>
      <c r="J45" s="287" t="str">
        <f>IF(入力!J45="","",入力!J45)</f>
        <v/>
      </c>
      <c r="K45" s="287" t="str">
        <f>IF(入力!K45="","",入力!K45)</f>
        <v/>
      </c>
      <c r="L45" s="287" t="str">
        <f>IF(入力!L45="","",入力!L45)</f>
        <v/>
      </c>
      <c r="M45" s="287" t="str">
        <f>IF(入力!M45="","",入力!M45)</f>
        <v/>
      </c>
      <c r="N45" s="287" t="str">
        <f>IF(入力!N45="","",入力!N45)</f>
        <v/>
      </c>
      <c r="O45" s="287" t="str">
        <f>IF(入力!O45="","",入力!O45)</f>
        <v/>
      </c>
    </row>
    <row r="46" spans="1:15" ht="18" customHeight="1">
      <c r="A46" s="287"/>
      <c r="B46" s="287"/>
      <c r="C46" s="292"/>
      <c r="D46" s="293"/>
      <c r="E46" s="293"/>
      <c r="F46" s="293"/>
      <c r="G46" s="287"/>
      <c r="H46" s="287"/>
      <c r="I46" s="287"/>
      <c r="J46" s="287"/>
      <c r="K46" s="287"/>
      <c r="L46" s="287"/>
      <c r="M46" s="287"/>
      <c r="N46" s="287"/>
      <c r="O46" s="287"/>
    </row>
    <row r="47" spans="1:15" ht="18" customHeight="1">
      <c r="A47" s="287">
        <v>12</v>
      </c>
      <c r="B47" s="287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87" t="str">
        <f>IF(入力!G47="","",入力!G47)</f>
        <v/>
      </c>
      <c r="H47" s="287" t="str">
        <f>IF(入力!H47="","",入力!H47)</f>
        <v/>
      </c>
      <c r="I47" s="287" t="str">
        <f>IF(入力!I47="","",入力!I47)</f>
        <v/>
      </c>
      <c r="J47" s="287" t="str">
        <f>IF(入力!J47="","",入力!J47)</f>
        <v/>
      </c>
      <c r="K47" s="287" t="str">
        <f>IF(入力!K47="","",入力!K47)</f>
        <v/>
      </c>
      <c r="L47" s="287" t="str">
        <f>IF(入力!L47="","",入力!L47)</f>
        <v/>
      </c>
      <c r="M47" s="287" t="str">
        <f>IF(入力!M47="","",入力!M47)</f>
        <v/>
      </c>
      <c r="N47" s="287" t="str">
        <f>IF(入力!N47="","",入力!N47)</f>
        <v/>
      </c>
      <c r="O47" s="287" t="str">
        <f>IF(入力!O47="","",入力!O47)</f>
        <v/>
      </c>
    </row>
    <row r="48" spans="1:15" ht="18" customHeight="1">
      <c r="A48" s="287"/>
      <c r="B48" s="287"/>
      <c r="C48" s="292"/>
      <c r="D48" s="293"/>
      <c r="E48" s="293"/>
      <c r="F48" s="293"/>
      <c r="G48" s="287"/>
      <c r="H48" s="287"/>
      <c r="I48" s="287"/>
      <c r="J48" s="287"/>
      <c r="K48" s="287"/>
      <c r="L48" s="287"/>
      <c r="M48" s="287"/>
      <c r="N48" s="287"/>
      <c r="O48" s="287"/>
    </row>
    <row r="49" spans="1:15" ht="18" customHeight="1">
      <c r="A49" s="287"/>
      <c r="B49" s="287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</row>
    <row r="50" spans="1:15" ht="18" customHeight="1">
      <c r="A50" s="287"/>
      <c r="B50" s="287"/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9"/>
      <c r="AW1" s="389"/>
      <c r="AX1" s="4" t="s">
        <v>28</v>
      </c>
      <c r="AY1" s="5"/>
      <c r="AZ1" s="389"/>
      <c r="BA1" s="389"/>
      <c r="BB1" s="4" t="s">
        <v>29</v>
      </c>
      <c r="BC1" s="5"/>
      <c r="BD1" s="389"/>
      <c r="BE1" s="38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90" t="s">
        <v>65</v>
      </c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0"/>
      <c r="AG5" s="390"/>
      <c r="AH5" s="390"/>
      <c r="AI5" s="390"/>
      <c r="AJ5" s="390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2" t="s">
        <v>32</v>
      </c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5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8"/>
      <c r="D10" s="449"/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5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5">
        <v>36</v>
      </c>
      <c r="I12" s="426"/>
      <c r="J12" s="427"/>
      <c r="K12" s="4"/>
    </row>
    <row r="13" spans="1:60" ht="13.5" customHeight="1">
      <c r="F13" s="4" t="s">
        <v>35</v>
      </c>
      <c r="G13" s="4"/>
      <c r="H13" s="428"/>
      <c r="I13" s="429"/>
      <c r="J13" s="43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51" t="s">
        <v>37</v>
      </c>
      <c r="D16" s="401"/>
      <c r="E16" s="401"/>
      <c r="F16" s="401"/>
      <c r="G16" s="402"/>
      <c r="H16" s="423" t="s">
        <v>66</v>
      </c>
      <c r="I16" s="424"/>
      <c r="J16" s="424"/>
      <c r="K16" s="401" t="str">
        <f>IF(入力!C2="","",入力!C2)</f>
        <v>ジャンプアップチハラダイ</v>
      </c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2"/>
      <c r="Y16" s="433" t="s">
        <v>67</v>
      </c>
      <c r="Z16" s="434"/>
      <c r="AA16" s="434"/>
      <c r="AB16" s="434"/>
      <c r="AC16" s="434"/>
      <c r="AD16" s="434"/>
      <c r="AE16" s="434"/>
      <c r="AF16" s="434"/>
      <c r="AG16" s="434"/>
      <c r="AH16" s="434"/>
      <c r="AI16" s="435"/>
      <c r="AJ16" s="392" t="s">
        <v>38</v>
      </c>
      <c r="AK16" s="393"/>
      <c r="AL16" s="393"/>
      <c r="AM16" s="394"/>
      <c r="AN16" s="417" t="str">
        <f>IF(入力!P3="","",入力!P3)</f>
        <v>市原市</v>
      </c>
      <c r="AO16" s="418"/>
      <c r="AP16" s="418"/>
      <c r="AQ16" s="418"/>
      <c r="AR16" s="418"/>
      <c r="AS16" s="418"/>
      <c r="AT16" s="393" t="s">
        <v>68</v>
      </c>
      <c r="AU16" s="394"/>
      <c r="AV16" s="400" t="s">
        <v>39</v>
      </c>
      <c r="AW16" s="401"/>
      <c r="AX16" s="401"/>
      <c r="AY16" s="402"/>
      <c r="AZ16" s="405" t="str">
        <f>IF(入力!P5="","",入力!P5)</f>
        <v>京成千原</v>
      </c>
      <c r="BA16" s="406"/>
      <c r="BB16" s="406"/>
      <c r="BC16" s="406"/>
      <c r="BD16" s="406"/>
      <c r="BE16" s="406"/>
      <c r="BF16" s="453" t="s">
        <v>40</v>
      </c>
    </row>
    <row r="17" spans="3:58" ht="4.5" customHeight="1">
      <c r="C17" s="452"/>
      <c r="D17" s="344"/>
      <c r="E17" s="344"/>
      <c r="F17" s="344"/>
      <c r="G17" s="404"/>
      <c r="H17" s="415" t="str">
        <f>IF(入力!C3="","",入力!C3)</f>
        <v>Jump　ｕｐ　ちはら台</v>
      </c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1" t="str">
        <f>IF(入力!J3="","","("&amp;入力!J3&amp;")")</f>
        <v>(女子)</v>
      </c>
      <c r="V17" s="411"/>
      <c r="W17" s="411"/>
      <c r="X17" s="412"/>
      <c r="Y17" s="436">
        <f>IF(入力!C4="","",入力!C4)</f>
        <v>434181653</v>
      </c>
      <c r="Z17" s="437"/>
      <c r="AA17" s="437"/>
      <c r="AB17" s="437"/>
      <c r="AC17" s="437"/>
      <c r="AD17" s="437"/>
      <c r="AE17" s="437"/>
      <c r="AF17" s="437"/>
      <c r="AG17" s="437"/>
      <c r="AH17" s="437"/>
      <c r="AI17" s="438"/>
      <c r="AJ17" s="395"/>
      <c r="AK17" s="396"/>
      <c r="AL17" s="396"/>
      <c r="AM17" s="397"/>
      <c r="AN17" s="419"/>
      <c r="AO17" s="420"/>
      <c r="AP17" s="420"/>
      <c r="AQ17" s="420"/>
      <c r="AR17" s="420"/>
      <c r="AS17" s="420"/>
      <c r="AT17" s="396"/>
      <c r="AU17" s="397"/>
      <c r="AV17" s="403"/>
      <c r="AW17" s="344"/>
      <c r="AX17" s="344"/>
      <c r="AY17" s="404"/>
      <c r="AZ17" s="407"/>
      <c r="BA17" s="408"/>
      <c r="BB17" s="408"/>
      <c r="BC17" s="408"/>
      <c r="BD17" s="408"/>
      <c r="BE17" s="408"/>
      <c r="BF17" s="454"/>
    </row>
    <row r="18" spans="3:58" ht="16.5" customHeight="1">
      <c r="C18" s="386"/>
      <c r="D18" s="345"/>
      <c r="E18" s="345"/>
      <c r="F18" s="345"/>
      <c r="G18" s="387"/>
      <c r="H18" s="363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413"/>
      <c r="V18" s="413"/>
      <c r="W18" s="413"/>
      <c r="X18" s="414"/>
      <c r="Y18" s="439"/>
      <c r="Z18" s="440"/>
      <c r="AA18" s="440"/>
      <c r="AB18" s="440"/>
      <c r="AC18" s="440"/>
      <c r="AD18" s="440"/>
      <c r="AE18" s="440"/>
      <c r="AF18" s="440"/>
      <c r="AG18" s="440"/>
      <c r="AH18" s="440"/>
      <c r="AI18" s="441"/>
      <c r="AJ18" s="398"/>
      <c r="AK18" s="370"/>
      <c r="AL18" s="370"/>
      <c r="AM18" s="399"/>
      <c r="AN18" s="421"/>
      <c r="AO18" s="422"/>
      <c r="AP18" s="422"/>
      <c r="AQ18" s="422"/>
      <c r="AR18" s="422"/>
      <c r="AS18" s="422"/>
      <c r="AT18" s="370"/>
      <c r="AU18" s="399"/>
      <c r="AV18" s="377"/>
      <c r="AW18" s="345"/>
      <c r="AX18" s="345"/>
      <c r="AY18" s="387"/>
      <c r="AZ18" s="409" t="str">
        <f>IF(入力!AE5="","",入力!AE5)</f>
        <v>ちはら台</v>
      </c>
      <c r="BA18" s="410"/>
      <c r="BB18" s="410"/>
      <c r="BC18" s="410"/>
      <c r="BD18" s="410"/>
      <c r="BE18" s="410"/>
      <c r="BF18" s="13" t="s">
        <v>41</v>
      </c>
    </row>
    <row r="19" spans="3:58" ht="15" customHeight="1">
      <c r="C19" s="431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91"/>
    </row>
    <row r="20" spans="3:58" ht="15" customHeight="1">
      <c r="C20" s="456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55">
        <f>IF(入力!J7="","",入力!J7)</f>
        <v>291138</v>
      </c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5"/>
      <c r="AB20" s="455"/>
      <c r="AC20" s="455"/>
      <c r="AD20" s="455" t="str">
        <f>IF(入力!J9="","",入力!J9)</f>
        <v/>
      </c>
      <c r="AE20" s="455"/>
      <c r="AF20" s="455"/>
      <c r="AG20" s="455"/>
      <c r="AH20" s="455"/>
      <c r="AI20" s="455"/>
      <c r="AJ20" s="455"/>
      <c r="AK20" s="455"/>
      <c r="AL20" s="455"/>
      <c r="AM20" s="455"/>
      <c r="AN20" s="455"/>
      <c r="AO20" s="455"/>
      <c r="AP20" s="455"/>
      <c r="AQ20" s="455"/>
      <c r="AR20" s="455"/>
      <c r="AS20" s="455">
        <f>IF(入力!J11="","",入力!J11)</f>
        <v>26979</v>
      </c>
      <c r="AT20" s="455"/>
      <c r="AU20" s="455"/>
      <c r="AV20" s="455"/>
      <c r="AW20" s="455"/>
      <c r="AX20" s="455"/>
      <c r="AY20" s="455"/>
      <c r="AZ20" s="455"/>
      <c r="BA20" s="455"/>
      <c r="BB20" s="455"/>
      <c r="BC20" s="455"/>
      <c r="BD20" s="455"/>
      <c r="BE20" s="455"/>
      <c r="BF20" s="457"/>
    </row>
    <row r="21" spans="3:58" ht="15" customHeight="1">
      <c r="C21" s="456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55" t="str">
        <f>IF(入力!M7="","",入力!M7)</f>
        <v/>
      </c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 t="str">
        <f>IF(入力!M9="","",入力!M9)</f>
        <v/>
      </c>
      <c r="AE21" s="455"/>
      <c r="AF21" s="455"/>
      <c r="AG21" s="455"/>
      <c r="AH21" s="455"/>
      <c r="AI21" s="455"/>
      <c r="AJ21" s="455"/>
      <c r="AK21" s="455"/>
      <c r="AL21" s="455"/>
      <c r="AM21" s="455"/>
      <c r="AN21" s="455"/>
      <c r="AO21" s="455"/>
      <c r="AP21" s="455"/>
      <c r="AQ21" s="455"/>
      <c r="AR21" s="455"/>
      <c r="AS21" s="455" t="str">
        <f>IF(入力!M11="","",入力!M11)</f>
        <v/>
      </c>
      <c r="AT21" s="455"/>
      <c r="AU21" s="455"/>
      <c r="AV21" s="455"/>
      <c r="AW21" s="455"/>
      <c r="AX21" s="455"/>
      <c r="AY21" s="455"/>
      <c r="AZ21" s="455"/>
      <c r="BA21" s="455"/>
      <c r="BB21" s="455"/>
      <c r="BC21" s="455"/>
      <c r="BD21" s="455"/>
      <c r="BE21" s="455"/>
      <c r="BF21" s="457"/>
    </row>
    <row r="22" spans="3:58" ht="12" customHeight="1">
      <c r="C22" s="383" t="s">
        <v>71</v>
      </c>
      <c r="D22" s="384"/>
      <c r="E22" s="384"/>
      <c r="F22" s="384"/>
      <c r="G22" s="385"/>
      <c r="H22" s="388" t="str">
        <f>IF(入力!C7="","",入力!C7&amp;"　"&amp;入力!E7)</f>
        <v>ナカオ　トモキ</v>
      </c>
      <c r="I22" s="355"/>
      <c r="J22" s="355"/>
      <c r="K22" s="355"/>
      <c r="L22" s="355"/>
      <c r="M22" s="355"/>
      <c r="N22" s="355"/>
      <c r="O22" s="355"/>
      <c r="P22" s="355"/>
      <c r="Q22" s="372"/>
      <c r="R22" s="354" t="s">
        <v>45</v>
      </c>
      <c r="S22" s="355"/>
      <c r="T22" s="348">
        <f>IF(入力!AT7="","",入力!AT7)</f>
        <v>19</v>
      </c>
      <c r="U22" s="349"/>
      <c r="V22" s="350"/>
      <c r="W22" s="354" t="s">
        <v>46</v>
      </c>
      <c r="X22" s="354"/>
      <c r="Y22" s="354"/>
      <c r="Z22" s="14" t="s">
        <v>72</v>
      </c>
      <c r="AA22" s="15"/>
      <c r="AB22" s="355" t="str">
        <f>IF(入力!R7="","",入力!R7)</f>
        <v>290</v>
      </c>
      <c r="AC22" s="355"/>
      <c r="AD22" s="355"/>
      <c r="AE22" s="355"/>
      <c r="AF22" s="16" t="s">
        <v>73</v>
      </c>
      <c r="AG22" s="355" t="str">
        <f>IF(入力!W7="","",入力!W7)</f>
        <v>０１４２</v>
      </c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72"/>
      <c r="AU22" s="354" t="s">
        <v>47</v>
      </c>
      <c r="AV22" s="355"/>
      <c r="AW22" s="355"/>
      <c r="AX22" s="17" t="s">
        <v>74</v>
      </c>
      <c r="AY22" s="355" t="str">
        <f>IF(入力!AL7="","",入力!AL7)</f>
        <v>０４３６</v>
      </c>
      <c r="AZ22" s="355"/>
      <c r="BA22" s="355"/>
      <c r="BB22" s="355"/>
      <c r="BC22" s="355"/>
      <c r="BD22" s="355"/>
      <c r="BE22" s="355"/>
      <c r="BF22" s="18" t="s">
        <v>75</v>
      </c>
    </row>
    <row r="23" spans="3:58" ht="19.5" customHeight="1">
      <c r="C23" s="386" t="s">
        <v>48</v>
      </c>
      <c r="D23" s="345"/>
      <c r="E23" s="345"/>
      <c r="F23" s="345"/>
      <c r="G23" s="387"/>
      <c r="H23" s="367" t="str">
        <f>IF(入力!C8="","",入力!C8&amp;"　"&amp;入力!E8)</f>
        <v>仲尾 　智貴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45"/>
      <c r="S23" s="345"/>
      <c r="T23" s="351"/>
      <c r="U23" s="352"/>
      <c r="V23" s="353"/>
      <c r="W23" s="370"/>
      <c r="X23" s="370"/>
      <c r="Y23" s="370"/>
      <c r="Z23" s="363" t="str">
        <f>IF(入力!P8="","",入力!P8)</f>
        <v>千葉県市原市ちはら台南5-3</v>
      </c>
      <c r="AA23" s="364"/>
      <c r="AB23" s="364"/>
      <c r="AC23" s="364"/>
      <c r="AD23" s="364"/>
      <c r="AE23" s="364"/>
      <c r="AF23" s="364"/>
      <c r="AG23" s="364"/>
      <c r="AH23" s="364"/>
      <c r="AI23" s="364"/>
      <c r="AJ23" s="364"/>
      <c r="AK23" s="364"/>
      <c r="AL23" s="364"/>
      <c r="AM23" s="364"/>
      <c r="AN23" s="364"/>
      <c r="AO23" s="364"/>
      <c r="AP23" s="364"/>
      <c r="AQ23" s="364"/>
      <c r="AR23" s="364"/>
      <c r="AS23" s="364"/>
      <c r="AT23" s="365"/>
      <c r="AU23" s="345"/>
      <c r="AV23" s="345"/>
      <c r="AW23" s="345"/>
      <c r="AX23" s="377" t="str">
        <f>IF(入力!AK8="","",入力!AK8)</f>
        <v>５２</v>
      </c>
      <c r="AY23" s="345"/>
      <c r="AZ23" s="345"/>
      <c r="BA23" s="345"/>
      <c r="BB23" s="19" t="s">
        <v>76</v>
      </c>
      <c r="BC23" s="345" t="str">
        <f>IF(入力!AP8="","",入力!AP8)</f>
        <v>１７８１</v>
      </c>
      <c r="BD23" s="345"/>
      <c r="BE23" s="345"/>
      <c r="BF23" s="376"/>
    </row>
    <row r="24" spans="3:58" ht="12" customHeight="1">
      <c r="C24" s="383" t="s">
        <v>77</v>
      </c>
      <c r="D24" s="384"/>
      <c r="E24" s="384"/>
      <c r="F24" s="384"/>
      <c r="G24" s="385"/>
      <c r="H24" s="388" t="str">
        <f>IF(入力!C9="","",入力!C9&amp;"　"&amp;入力!E9)</f>
        <v>イトウ　マサヤ</v>
      </c>
      <c r="I24" s="355"/>
      <c r="J24" s="355"/>
      <c r="K24" s="355"/>
      <c r="L24" s="355"/>
      <c r="M24" s="355"/>
      <c r="N24" s="355"/>
      <c r="O24" s="355"/>
      <c r="P24" s="355"/>
      <c r="Q24" s="372"/>
      <c r="R24" s="354" t="s">
        <v>45</v>
      </c>
      <c r="S24" s="355"/>
      <c r="T24" s="348">
        <f>IF(入力!AT9="","",入力!AT9)</f>
        <v>22</v>
      </c>
      <c r="U24" s="349"/>
      <c r="V24" s="350"/>
      <c r="W24" s="354" t="s">
        <v>46</v>
      </c>
      <c r="X24" s="354"/>
      <c r="Y24" s="354"/>
      <c r="Z24" s="14" t="s">
        <v>72</v>
      </c>
      <c r="AA24" s="15"/>
      <c r="AB24" s="355" t="str">
        <f>IF(入力!R9="","",入力!R9)</f>
        <v>２６０</v>
      </c>
      <c r="AC24" s="355"/>
      <c r="AD24" s="355"/>
      <c r="AE24" s="355"/>
      <c r="AF24" s="16" t="s">
        <v>73</v>
      </c>
      <c r="AG24" s="355" t="str">
        <f>IF(入力!W9="","",入力!W9)</f>
        <v>０８３２</v>
      </c>
      <c r="AH24" s="355"/>
      <c r="AI24" s="355"/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72"/>
      <c r="AU24" s="354" t="s">
        <v>47</v>
      </c>
      <c r="AV24" s="355"/>
      <c r="AW24" s="355"/>
      <c r="AX24" s="17" t="s">
        <v>74</v>
      </c>
      <c r="AY24" s="355" t="str">
        <f>IF(入力!AL9="","",入力!AL9)</f>
        <v>０９０</v>
      </c>
      <c r="AZ24" s="355"/>
      <c r="BA24" s="355"/>
      <c r="BB24" s="355"/>
      <c r="BC24" s="355"/>
      <c r="BD24" s="355"/>
      <c r="BE24" s="355"/>
      <c r="BF24" s="18" t="s">
        <v>75</v>
      </c>
    </row>
    <row r="25" spans="3:58" ht="19.5" customHeight="1">
      <c r="C25" s="386" t="s">
        <v>78</v>
      </c>
      <c r="D25" s="345"/>
      <c r="E25" s="345"/>
      <c r="F25" s="345"/>
      <c r="G25" s="387"/>
      <c r="H25" s="367" t="str">
        <f>IF(入力!C10="","",入力!C10&amp;"　"&amp;入力!E10)</f>
        <v>伊藤 　匡哉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45"/>
      <c r="S25" s="345"/>
      <c r="T25" s="351"/>
      <c r="U25" s="352"/>
      <c r="V25" s="353"/>
      <c r="W25" s="370"/>
      <c r="X25" s="370"/>
      <c r="Y25" s="370"/>
      <c r="Z25" s="363" t="str">
        <f>IF(入力!P10="","",入力!P10)</f>
        <v>千葉市中央区寒川町3丁目171番　アクエ11　301</v>
      </c>
      <c r="AA25" s="364"/>
      <c r="AB25" s="364"/>
      <c r="AC25" s="364"/>
      <c r="AD25" s="364"/>
      <c r="AE25" s="364"/>
      <c r="AF25" s="364"/>
      <c r="AG25" s="364"/>
      <c r="AH25" s="364"/>
      <c r="AI25" s="364"/>
      <c r="AJ25" s="364"/>
      <c r="AK25" s="364"/>
      <c r="AL25" s="364"/>
      <c r="AM25" s="364"/>
      <c r="AN25" s="364"/>
      <c r="AO25" s="364"/>
      <c r="AP25" s="364"/>
      <c r="AQ25" s="364"/>
      <c r="AR25" s="364"/>
      <c r="AS25" s="364"/>
      <c r="AT25" s="365"/>
      <c r="AU25" s="345"/>
      <c r="AV25" s="345"/>
      <c r="AW25" s="345"/>
      <c r="AX25" s="377" t="str">
        <f>IF(入力!AK10="","",入力!AK10)</f>
        <v>２７２２</v>
      </c>
      <c r="AY25" s="345"/>
      <c r="AZ25" s="345"/>
      <c r="BA25" s="345"/>
      <c r="BB25" s="19" t="s">
        <v>76</v>
      </c>
      <c r="BC25" s="345" t="str">
        <f>IF(入力!AP10="","",入力!AP10)</f>
        <v>４２２１</v>
      </c>
      <c r="BD25" s="345"/>
      <c r="BE25" s="345"/>
      <c r="BF25" s="376"/>
    </row>
    <row r="26" spans="3:58" ht="12" customHeight="1">
      <c r="C26" s="383" t="s">
        <v>71</v>
      </c>
      <c r="D26" s="384"/>
      <c r="E26" s="384"/>
      <c r="F26" s="384"/>
      <c r="G26" s="385"/>
      <c r="H26" s="388" t="str">
        <f>IF(入力!C11="","",入力!C11&amp;"　"&amp;入力!E11)</f>
        <v>ハラ　ツネアキ</v>
      </c>
      <c r="I26" s="355"/>
      <c r="J26" s="355"/>
      <c r="K26" s="355"/>
      <c r="L26" s="355"/>
      <c r="M26" s="355"/>
      <c r="N26" s="355"/>
      <c r="O26" s="355"/>
      <c r="P26" s="355"/>
      <c r="Q26" s="372"/>
      <c r="R26" s="354" t="s">
        <v>45</v>
      </c>
      <c r="S26" s="355"/>
      <c r="T26" s="348">
        <f>IF(入力!AT11="","",入力!AT11)</f>
        <v>54</v>
      </c>
      <c r="U26" s="349"/>
      <c r="V26" s="350"/>
      <c r="W26" s="354" t="s">
        <v>46</v>
      </c>
      <c r="X26" s="354"/>
      <c r="Y26" s="354"/>
      <c r="Z26" s="14" t="s">
        <v>72</v>
      </c>
      <c r="AA26" s="15"/>
      <c r="AB26" s="355" t="str">
        <f>IF(入力!R11="","",入力!R11)</f>
        <v>290</v>
      </c>
      <c r="AC26" s="355"/>
      <c r="AD26" s="355"/>
      <c r="AE26" s="355"/>
      <c r="AF26" s="16" t="s">
        <v>73</v>
      </c>
      <c r="AG26" s="355" t="str">
        <f>IF(入力!W11="","",入力!W11)</f>
        <v>０１４３</v>
      </c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72"/>
      <c r="AU26" s="354" t="s">
        <v>47</v>
      </c>
      <c r="AV26" s="355"/>
      <c r="AW26" s="355"/>
      <c r="AX26" s="17" t="s">
        <v>74</v>
      </c>
      <c r="AY26" s="355" t="str">
        <f>IF(入力!AL11="","",入力!AL11)</f>
        <v>0436</v>
      </c>
      <c r="AZ26" s="355"/>
      <c r="BA26" s="355"/>
      <c r="BB26" s="355"/>
      <c r="BC26" s="355"/>
      <c r="BD26" s="355"/>
      <c r="BE26" s="355"/>
      <c r="BF26" s="18" t="s">
        <v>75</v>
      </c>
    </row>
    <row r="27" spans="3:58" ht="19.5" customHeight="1">
      <c r="C27" s="386" t="s">
        <v>79</v>
      </c>
      <c r="D27" s="345"/>
      <c r="E27" s="345"/>
      <c r="F27" s="345"/>
      <c r="G27" s="387"/>
      <c r="H27" s="367" t="str">
        <f>IF(入力!C12="","",入力!C12&amp;"　"&amp;入力!E12)</f>
        <v>原　恒昭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45"/>
      <c r="S27" s="345"/>
      <c r="T27" s="351"/>
      <c r="U27" s="352"/>
      <c r="V27" s="353"/>
      <c r="W27" s="370"/>
      <c r="X27" s="370"/>
      <c r="Y27" s="370"/>
      <c r="Z27" s="363" t="str">
        <f>IF(入力!P12="","",入力!P12)</f>
        <v>千葉県市原市ちはら台西６－１４－３</v>
      </c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5"/>
      <c r="AU27" s="345"/>
      <c r="AV27" s="345"/>
      <c r="AW27" s="345"/>
      <c r="AX27" s="377" t="str">
        <f>IF(入力!AK12="","",入力!AK12)</f>
        <v>７６</v>
      </c>
      <c r="AY27" s="345"/>
      <c r="AZ27" s="345"/>
      <c r="BA27" s="345"/>
      <c r="BB27" s="19" t="s">
        <v>76</v>
      </c>
      <c r="BC27" s="345" t="str">
        <f>IF(入力!AP12="","",入力!AP12)</f>
        <v>9566</v>
      </c>
      <c r="BD27" s="345"/>
      <c r="BE27" s="345"/>
      <c r="BF27" s="376"/>
    </row>
    <row r="28" spans="3:58" ht="12" customHeight="1">
      <c r="C28" s="383" t="s">
        <v>71</v>
      </c>
      <c r="D28" s="384"/>
      <c r="E28" s="384"/>
      <c r="F28" s="384"/>
      <c r="G28" s="385"/>
      <c r="H28" s="388" t="str">
        <f>IF(入力!C15="","",入力!C15&amp;"　"&amp;入力!E15)</f>
        <v>イノマタ　ｺｳｼﾞ</v>
      </c>
      <c r="I28" s="355"/>
      <c r="J28" s="355"/>
      <c r="K28" s="355"/>
      <c r="L28" s="355"/>
      <c r="M28" s="355"/>
      <c r="N28" s="355"/>
      <c r="O28" s="355"/>
      <c r="P28" s="355"/>
      <c r="Q28" s="372"/>
      <c r="R28" s="354" t="s">
        <v>45</v>
      </c>
      <c r="S28" s="355"/>
      <c r="T28" s="348">
        <f>IF(入力!AT15="","",入力!AT15)</f>
        <v>57</v>
      </c>
      <c r="U28" s="349"/>
      <c r="V28" s="350"/>
      <c r="W28" s="354" t="s">
        <v>46</v>
      </c>
      <c r="X28" s="354"/>
      <c r="Y28" s="354"/>
      <c r="Z28" s="14" t="s">
        <v>72</v>
      </c>
      <c r="AA28" s="15"/>
      <c r="AB28" s="355" t="str">
        <f>IF(入力!R15="","",入力!R15)</f>
        <v>２９０</v>
      </c>
      <c r="AC28" s="355"/>
      <c r="AD28" s="355"/>
      <c r="AE28" s="355"/>
      <c r="AF28" s="16" t="s">
        <v>73</v>
      </c>
      <c r="AG28" s="355" t="str">
        <f>IF(入力!W15="","",入力!W15)</f>
        <v>０１４３</v>
      </c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72"/>
      <c r="AU28" s="354" t="s">
        <v>47</v>
      </c>
      <c r="AV28" s="355"/>
      <c r="AW28" s="355"/>
      <c r="AX28" s="17" t="s">
        <v>74</v>
      </c>
      <c r="AY28" s="355" t="str">
        <f>IF(入力!AL15="","",入力!AL15)</f>
        <v>０９０</v>
      </c>
      <c r="AZ28" s="355"/>
      <c r="BA28" s="355"/>
      <c r="BB28" s="355"/>
      <c r="BC28" s="355"/>
      <c r="BD28" s="355"/>
      <c r="BE28" s="355"/>
      <c r="BF28" s="18" t="s">
        <v>75</v>
      </c>
    </row>
    <row r="29" spans="3:58" ht="19.5" customHeight="1" thickBot="1">
      <c r="C29" s="381" t="s">
        <v>49</v>
      </c>
      <c r="D29" s="357"/>
      <c r="E29" s="357"/>
      <c r="F29" s="357"/>
      <c r="G29" s="382"/>
      <c r="H29" s="378" t="str">
        <f>IF(入力!C16="","",入力!C16&amp;"　"&amp;入力!E16)</f>
        <v>猪俣　晃二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57"/>
      <c r="S29" s="357"/>
      <c r="T29" s="373"/>
      <c r="U29" s="374"/>
      <c r="V29" s="375"/>
      <c r="W29" s="371"/>
      <c r="X29" s="371"/>
      <c r="Y29" s="371"/>
      <c r="Z29" s="358" t="str">
        <f>IF(入力!P16="","",入力!P16)</f>
        <v>千葉県市原市ちはら台西６－１５－６</v>
      </c>
      <c r="AA29" s="359"/>
      <c r="AB29" s="359"/>
      <c r="AC29" s="359"/>
      <c r="AD29" s="359"/>
      <c r="AE29" s="359"/>
      <c r="AF29" s="359"/>
      <c r="AG29" s="359"/>
      <c r="AH29" s="359"/>
      <c r="AI29" s="359"/>
      <c r="AJ29" s="359"/>
      <c r="AK29" s="359"/>
      <c r="AL29" s="359"/>
      <c r="AM29" s="359"/>
      <c r="AN29" s="359"/>
      <c r="AO29" s="359"/>
      <c r="AP29" s="359"/>
      <c r="AQ29" s="359"/>
      <c r="AR29" s="359"/>
      <c r="AS29" s="359"/>
      <c r="AT29" s="360"/>
      <c r="AU29" s="357"/>
      <c r="AV29" s="357"/>
      <c r="AW29" s="357"/>
      <c r="AX29" s="361" t="str">
        <f>IF(入力!AK16="","",入力!AK16)</f>
        <v>４１２２</v>
      </c>
      <c r="AY29" s="357"/>
      <c r="AZ29" s="357"/>
      <c r="BA29" s="357"/>
      <c r="BB29" s="73" t="s">
        <v>76</v>
      </c>
      <c r="BC29" s="357" t="str">
        <f>IF(入力!AP16="","",入力!AP16)</f>
        <v>６５２８</v>
      </c>
      <c r="BD29" s="357"/>
      <c r="BE29" s="357"/>
      <c r="BF29" s="36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6" t="s">
        <v>52</v>
      </c>
      <c r="D33" s="347"/>
      <c r="E33" s="347"/>
      <c r="F33" s="347" t="s">
        <v>53</v>
      </c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47" t="s">
        <v>54</v>
      </c>
      <c r="R33" s="347"/>
      <c r="S33" s="347"/>
      <c r="T33" s="347" t="s">
        <v>55</v>
      </c>
      <c r="U33" s="347"/>
      <c r="V33" s="347"/>
      <c r="W33" s="347"/>
      <c r="X33" s="347"/>
      <c r="Y33" s="347"/>
      <c r="Z33" s="347"/>
      <c r="AA33" s="347"/>
      <c r="AB33" s="347"/>
      <c r="AC33" s="347"/>
      <c r="AD33" s="347"/>
      <c r="AE33" s="347"/>
      <c r="AF33" s="347"/>
      <c r="AG33" s="347"/>
      <c r="AH33" s="347"/>
      <c r="AI33" s="347"/>
      <c r="AJ33" s="347" t="s">
        <v>56</v>
      </c>
      <c r="AK33" s="347"/>
      <c r="AL33" s="347"/>
      <c r="AM33" s="347"/>
      <c r="AN33" s="347"/>
      <c r="AO33" s="347"/>
      <c r="AP33" s="347"/>
      <c r="AQ33" s="347"/>
      <c r="AR33" s="347"/>
      <c r="AS33" s="347"/>
      <c r="AT33" s="347"/>
      <c r="AU33" s="347"/>
      <c r="AV33" s="347"/>
      <c r="AW33" s="347"/>
      <c r="AX33" s="347"/>
      <c r="AY33" s="347"/>
      <c r="AZ33" s="347" t="s">
        <v>57</v>
      </c>
      <c r="BA33" s="347"/>
      <c r="BB33" s="347"/>
      <c r="BC33" s="347"/>
      <c r="BD33" s="347"/>
      <c r="BE33" s="347"/>
      <c r="BF33" s="356"/>
    </row>
    <row r="34" spans="3:58" ht="15" customHeight="1">
      <c r="C34" s="305" t="str">
        <f>IF(入力!B25="","",入力!B25)</f>
        <v>①</v>
      </c>
      <c r="D34" s="306"/>
      <c r="E34" s="307"/>
      <c r="F34" s="311" t="str">
        <f>IF(入力!C26="","",入力!C25&amp;"　"&amp;入力!E25&amp;"
"&amp;入力!C26&amp;"　"&amp;入力!E26)</f>
        <v>ナカオ　ナナミ
仲尾 　奈々美</v>
      </c>
      <c r="G34" s="312"/>
      <c r="H34" s="312"/>
      <c r="I34" s="312"/>
      <c r="J34" s="312"/>
      <c r="K34" s="312"/>
      <c r="L34" s="312"/>
      <c r="M34" s="312"/>
      <c r="N34" s="312"/>
      <c r="O34" s="312"/>
      <c r="P34" s="313"/>
      <c r="Q34" s="317">
        <f>IF(入力!G25="","",入力!G25)</f>
        <v>5</v>
      </c>
      <c r="R34" s="318"/>
      <c r="S34" s="319"/>
      <c r="T34" s="323" t="str">
        <f>IF(入力!I25="","",入力!I25)</f>
        <v>水の江小学校</v>
      </c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5"/>
      <c r="AJ34" s="317">
        <f>IF(入力!M25="","",入力!M25)</f>
        <v>512211347</v>
      </c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9"/>
      <c r="AZ34" s="317">
        <f>IF(入力!P25="","",入力!P25)</f>
        <v>141</v>
      </c>
      <c r="BA34" s="318"/>
      <c r="BB34" s="318"/>
      <c r="BC34" s="318"/>
      <c r="BD34" s="318"/>
      <c r="BE34" s="318"/>
      <c r="BF34" s="329"/>
    </row>
    <row r="35" spans="3:58" ht="15" customHeight="1">
      <c r="C35" s="331"/>
      <c r="D35" s="332"/>
      <c r="E35" s="333"/>
      <c r="F35" s="334"/>
      <c r="G35" s="335"/>
      <c r="H35" s="335"/>
      <c r="I35" s="335"/>
      <c r="J35" s="335"/>
      <c r="K35" s="335"/>
      <c r="L35" s="335"/>
      <c r="M35" s="335"/>
      <c r="N35" s="335"/>
      <c r="O35" s="335"/>
      <c r="P35" s="336"/>
      <c r="Q35" s="337"/>
      <c r="R35" s="338"/>
      <c r="S35" s="339"/>
      <c r="T35" s="340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2"/>
      <c r="AJ35" s="337"/>
      <c r="AK35" s="338"/>
      <c r="AL35" s="338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X35" s="338"/>
      <c r="AY35" s="339"/>
      <c r="AZ35" s="337"/>
      <c r="BA35" s="338"/>
      <c r="BB35" s="338"/>
      <c r="BC35" s="338"/>
      <c r="BD35" s="338"/>
      <c r="BE35" s="338"/>
      <c r="BF35" s="343"/>
    </row>
    <row r="36" spans="3:58" ht="15" customHeight="1">
      <c r="C36" s="305">
        <f>IF(入力!B27="","",入力!B27)</f>
        <v>2</v>
      </c>
      <c r="D36" s="306"/>
      <c r="E36" s="307"/>
      <c r="F36" s="311" t="str">
        <f>IF(入力!C28="","",入力!C27&amp;"　"&amp;入力!E27&amp;"
"&amp;入力!C28&amp;"　"&amp;入力!E28)</f>
        <v>オカダ　ミノリ
岡田　みのり</v>
      </c>
      <c r="G36" s="312"/>
      <c r="H36" s="312"/>
      <c r="I36" s="312"/>
      <c r="J36" s="312"/>
      <c r="K36" s="312"/>
      <c r="L36" s="312"/>
      <c r="M36" s="312"/>
      <c r="N36" s="312"/>
      <c r="O36" s="312"/>
      <c r="P36" s="313"/>
      <c r="Q36" s="317">
        <f>IF(入力!G27="","",入力!G27)</f>
        <v>5</v>
      </c>
      <c r="R36" s="318"/>
      <c r="S36" s="319"/>
      <c r="T36" s="323" t="str">
        <f>IF(入力!I27="","",入力!I27)</f>
        <v>清水谷小学校</v>
      </c>
      <c r="U36" s="324"/>
      <c r="V36" s="324"/>
      <c r="W36" s="324"/>
      <c r="X36" s="324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5"/>
      <c r="AJ36" s="317">
        <f>IF(入力!M27="","",入力!M27)</f>
        <v>512576716</v>
      </c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9"/>
      <c r="AZ36" s="317">
        <f>IF(入力!P27="","",入力!P27)</f>
        <v>157</v>
      </c>
      <c r="BA36" s="318"/>
      <c r="BB36" s="318"/>
      <c r="BC36" s="318"/>
      <c r="BD36" s="318"/>
      <c r="BE36" s="318"/>
      <c r="BF36" s="329"/>
    </row>
    <row r="37" spans="3:58" ht="15" customHeight="1">
      <c r="C37" s="331"/>
      <c r="D37" s="332"/>
      <c r="E37" s="333"/>
      <c r="F37" s="334"/>
      <c r="G37" s="335"/>
      <c r="H37" s="335"/>
      <c r="I37" s="335"/>
      <c r="J37" s="335"/>
      <c r="K37" s="335"/>
      <c r="L37" s="335"/>
      <c r="M37" s="335"/>
      <c r="N37" s="335"/>
      <c r="O37" s="335"/>
      <c r="P37" s="336"/>
      <c r="Q37" s="337"/>
      <c r="R37" s="338"/>
      <c r="S37" s="339"/>
      <c r="T37" s="340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2"/>
      <c r="AJ37" s="337"/>
      <c r="AK37" s="338"/>
      <c r="AL37" s="338"/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338"/>
      <c r="AY37" s="339"/>
      <c r="AZ37" s="337"/>
      <c r="BA37" s="338"/>
      <c r="BB37" s="338"/>
      <c r="BC37" s="338"/>
      <c r="BD37" s="338"/>
      <c r="BE37" s="338"/>
      <c r="BF37" s="343"/>
    </row>
    <row r="38" spans="3:58" ht="15" customHeight="1">
      <c r="C38" s="305">
        <f>IF(入力!B29="","",入力!B29)</f>
        <v>3</v>
      </c>
      <c r="D38" s="306"/>
      <c r="E38" s="307"/>
      <c r="F38" s="311" t="str">
        <f>IF(入力!C30="","",入力!C29&amp;"　"&amp;入力!E29&amp;"
"&amp;入力!C30&amp;"　"&amp;入力!E30)</f>
        <v>エグチ　カナ
江口　花那</v>
      </c>
      <c r="G38" s="312"/>
      <c r="H38" s="312"/>
      <c r="I38" s="312"/>
      <c r="J38" s="312"/>
      <c r="K38" s="312"/>
      <c r="L38" s="312"/>
      <c r="M38" s="312"/>
      <c r="N38" s="312"/>
      <c r="O38" s="312"/>
      <c r="P38" s="313"/>
      <c r="Q38" s="317">
        <f>IF(入力!G29="","",入力!G29)</f>
        <v>5</v>
      </c>
      <c r="R38" s="318"/>
      <c r="S38" s="319"/>
      <c r="T38" s="323" t="str">
        <f>IF(入力!I29="","",入力!I29)</f>
        <v>牧園小学校</v>
      </c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5"/>
      <c r="AJ38" s="317">
        <f>IF(入力!M29="","",入力!M29)</f>
        <v>512596414</v>
      </c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9"/>
      <c r="AZ38" s="317">
        <f>IF(入力!P29="","",入力!P29)</f>
        <v>147</v>
      </c>
      <c r="BA38" s="318"/>
      <c r="BB38" s="318"/>
      <c r="BC38" s="318"/>
      <c r="BD38" s="318"/>
      <c r="BE38" s="318"/>
      <c r="BF38" s="329"/>
    </row>
    <row r="39" spans="3:58" ht="15" customHeight="1">
      <c r="C39" s="331"/>
      <c r="D39" s="332"/>
      <c r="E39" s="333"/>
      <c r="F39" s="334"/>
      <c r="G39" s="335"/>
      <c r="H39" s="335"/>
      <c r="I39" s="335"/>
      <c r="J39" s="335"/>
      <c r="K39" s="335"/>
      <c r="L39" s="335"/>
      <c r="M39" s="335"/>
      <c r="N39" s="335"/>
      <c r="O39" s="335"/>
      <c r="P39" s="336"/>
      <c r="Q39" s="337"/>
      <c r="R39" s="338"/>
      <c r="S39" s="339"/>
      <c r="T39" s="340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2"/>
      <c r="AJ39" s="337"/>
      <c r="AK39" s="338"/>
      <c r="AL39" s="338"/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8"/>
      <c r="AY39" s="339"/>
      <c r="AZ39" s="337"/>
      <c r="BA39" s="338"/>
      <c r="BB39" s="338"/>
      <c r="BC39" s="338"/>
      <c r="BD39" s="338"/>
      <c r="BE39" s="338"/>
      <c r="BF39" s="343"/>
    </row>
    <row r="40" spans="3:58" ht="15" customHeight="1">
      <c r="C40" s="305">
        <f>IF(入力!B31="","",入力!B31)</f>
        <v>4</v>
      </c>
      <c r="D40" s="306"/>
      <c r="E40" s="307"/>
      <c r="F40" s="311" t="str">
        <f>IF(入力!C32="","",入力!C31&amp;"　"&amp;入力!E31&amp;"
"&amp;入力!C32&amp;"　"&amp;入力!E32)</f>
        <v>イコマ　ユナ
生駒　優奈</v>
      </c>
      <c r="G40" s="312"/>
      <c r="H40" s="312"/>
      <c r="I40" s="312"/>
      <c r="J40" s="312"/>
      <c r="K40" s="312"/>
      <c r="L40" s="312"/>
      <c r="M40" s="312"/>
      <c r="N40" s="312"/>
      <c r="O40" s="312"/>
      <c r="P40" s="313"/>
      <c r="Q40" s="317">
        <f>IF(入力!G31="","",入力!G31)</f>
        <v>5</v>
      </c>
      <c r="R40" s="318"/>
      <c r="S40" s="319"/>
      <c r="T40" s="323" t="str">
        <f>IF(入力!I31="","",入力!I31)</f>
        <v>牧園小学校</v>
      </c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5"/>
      <c r="AJ40" s="317">
        <f>IF(入力!M31="","",入力!M31)</f>
        <v>515843852</v>
      </c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9"/>
      <c r="AZ40" s="317">
        <f>IF(入力!P31="","",入力!P31)</f>
        <v>138</v>
      </c>
      <c r="BA40" s="318"/>
      <c r="BB40" s="318"/>
      <c r="BC40" s="318"/>
      <c r="BD40" s="318"/>
      <c r="BE40" s="318"/>
      <c r="BF40" s="329"/>
    </row>
    <row r="41" spans="3:58" ht="15" customHeight="1">
      <c r="C41" s="331"/>
      <c r="D41" s="332"/>
      <c r="E41" s="333"/>
      <c r="F41" s="334"/>
      <c r="G41" s="335"/>
      <c r="H41" s="335"/>
      <c r="I41" s="335"/>
      <c r="J41" s="335"/>
      <c r="K41" s="335"/>
      <c r="L41" s="335"/>
      <c r="M41" s="335"/>
      <c r="N41" s="335"/>
      <c r="O41" s="335"/>
      <c r="P41" s="336"/>
      <c r="Q41" s="337"/>
      <c r="R41" s="338"/>
      <c r="S41" s="339"/>
      <c r="T41" s="340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2"/>
      <c r="AJ41" s="337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8"/>
      <c r="AY41" s="339"/>
      <c r="AZ41" s="337"/>
      <c r="BA41" s="338"/>
      <c r="BB41" s="338"/>
      <c r="BC41" s="338"/>
      <c r="BD41" s="338"/>
      <c r="BE41" s="338"/>
      <c r="BF41" s="343"/>
    </row>
    <row r="42" spans="3:58" ht="15" customHeight="1">
      <c r="C42" s="305">
        <f>IF(入力!B33="","",入力!B33)</f>
        <v>5</v>
      </c>
      <c r="D42" s="306"/>
      <c r="E42" s="307"/>
      <c r="F42" s="311" t="str">
        <f>IF(入力!C34="","",入力!C33&amp;"　"&amp;入力!E33&amp;"
"&amp;入力!C34&amp;"　"&amp;入力!E34)</f>
        <v>マツダ　ユリナ
松田　優里菜</v>
      </c>
      <c r="G42" s="312"/>
      <c r="H42" s="312"/>
      <c r="I42" s="312"/>
      <c r="J42" s="312"/>
      <c r="K42" s="312"/>
      <c r="L42" s="312"/>
      <c r="M42" s="312"/>
      <c r="N42" s="312"/>
      <c r="O42" s="312"/>
      <c r="P42" s="313"/>
      <c r="Q42" s="317">
        <f>IF(入力!G33="","",入力!G33)</f>
        <v>4</v>
      </c>
      <c r="R42" s="318"/>
      <c r="S42" s="319"/>
      <c r="T42" s="323" t="str">
        <f>IF(入力!I33="","",入力!I33)</f>
        <v>金沢小学校</v>
      </c>
      <c r="U42" s="324"/>
      <c r="V42" s="324"/>
      <c r="W42" s="324"/>
      <c r="X42" s="324"/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5"/>
      <c r="AJ42" s="317">
        <f>IF(入力!M33="","",入力!M33)</f>
        <v>513411303</v>
      </c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9"/>
      <c r="AZ42" s="317">
        <f>IF(入力!P33="","",入力!P33)</f>
        <v>133</v>
      </c>
      <c r="BA42" s="318"/>
      <c r="BB42" s="318"/>
      <c r="BC42" s="318"/>
      <c r="BD42" s="318"/>
      <c r="BE42" s="318"/>
      <c r="BF42" s="329"/>
    </row>
    <row r="43" spans="3:58" ht="15" customHeight="1">
      <c r="C43" s="331"/>
      <c r="D43" s="332"/>
      <c r="E43" s="333"/>
      <c r="F43" s="334"/>
      <c r="G43" s="335"/>
      <c r="H43" s="335"/>
      <c r="I43" s="335"/>
      <c r="J43" s="335"/>
      <c r="K43" s="335"/>
      <c r="L43" s="335"/>
      <c r="M43" s="335"/>
      <c r="N43" s="335"/>
      <c r="O43" s="335"/>
      <c r="P43" s="336"/>
      <c r="Q43" s="337"/>
      <c r="R43" s="338"/>
      <c r="S43" s="339"/>
      <c r="T43" s="340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2"/>
      <c r="AJ43" s="337"/>
      <c r="AK43" s="338"/>
      <c r="AL43" s="338"/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X43" s="338"/>
      <c r="AY43" s="339"/>
      <c r="AZ43" s="337"/>
      <c r="BA43" s="338"/>
      <c r="BB43" s="338"/>
      <c r="BC43" s="338"/>
      <c r="BD43" s="338"/>
      <c r="BE43" s="338"/>
      <c r="BF43" s="343"/>
    </row>
    <row r="44" spans="3:58" ht="15" customHeight="1">
      <c r="C44" s="305">
        <f>IF(入力!B35="","",入力!B35)</f>
        <v>6</v>
      </c>
      <c r="D44" s="306"/>
      <c r="E44" s="307"/>
      <c r="F44" s="311" t="str">
        <f>IF(入力!C36="","",入力!C35&amp;"　"&amp;入力!E35&amp;"
"&amp;入力!C36&amp;"　"&amp;入力!E36)</f>
        <v>モリ　ミサキ
森 　心咲</v>
      </c>
      <c r="G44" s="312"/>
      <c r="H44" s="312"/>
      <c r="I44" s="312"/>
      <c r="J44" s="312"/>
      <c r="K44" s="312"/>
      <c r="L44" s="312"/>
      <c r="M44" s="312"/>
      <c r="N44" s="312"/>
      <c r="O44" s="312"/>
      <c r="P44" s="313"/>
      <c r="Q44" s="317">
        <f>IF(入力!G35="","",入力!G35)</f>
        <v>4</v>
      </c>
      <c r="R44" s="318"/>
      <c r="S44" s="319"/>
      <c r="T44" s="323" t="str">
        <f>IF(入力!I35="","",入力!I35)</f>
        <v>清水谷小学校</v>
      </c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5"/>
      <c r="AJ44" s="317">
        <f>IF(入力!M35="","",入力!M35)</f>
        <v>514556868</v>
      </c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9"/>
      <c r="AZ44" s="317">
        <f>IF(入力!P35="","",入力!P35)</f>
        <v>142</v>
      </c>
      <c r="BA44" s="318"/>
      <c r="BB44" s="318"/>
      <c r="BC44" s="318"/>
      <c r="BD44" s="318"/>
      <c r="BE44" s="318"/>
      <c r="BF44" s="329"/>
    </row>
    <row r="45" spans="3:58" ht="15" customHeight="1">
      <c r="C45" s="331"/>
      <c r="D45" s="332"/>
      <c r="E45" s="333"/>
      <c r="F45" s="334"/>
      <c r="G45" s="335"/>
      <c r="H45" s="335"/>
      <c r="I45" s="335"/>
      <c r="J45" s="335"/>
      <c r="K45" s="335"/>
      <c r="L45" s="335"/>
      <c r="M45" s="335"/>
      <c r="N45" s="335"/>
      <c r="O45" s="335"/>
      <c r="P45" s="336"/>
      <c r="Q45" s="337"/>
      <c r="R45" s="338"/>
      <c r="S45" s="339"/>
      <c r="T45" s="340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2"/>
      <c r="AJ45" s="337"/>
      <c r="AK45" s="338"/>
      <c r="AL45" s="338"/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8"/>
      <c r="AY45" s="339"/>
      <c r="AZ45" s="337"/>
      <c r="BA45" s="338"/>
      <c r="BB45" s="338"/>
      <c r="BC45" s="338"/>
      <c r="BD45" s="338"/>
      <c r="BE45" s="338"/>
      <c r="BF45" s="343"/>
    </row>
    <row r="46" spans="3:58" ht="15" customHeight="1">
      <c r="C46" s="305">
        <f>IF(入力!B37="","",入力!B37)</f>
        <v>7</v>
      </c>
      <c r="D46" s="306"/>
      <c r="E46" s="307"/>
      <c r="F46" s="311" t="str">
        <f>IF(入力!C38="","",入力!C37&amp;"　"&amp;入力!E37&amp;"
"&amp;入力!C38&amp;"　"&amp;入力!E38)</f>
        <v>ハマダ　ユナ
濵田　優奈</v>
      </c>
      <c r="G46" s="312"/>
      <c r="H46" s="312"/>
      <c r="I46" s="312"/>
      <c r="J46" s="312"/>
      <c r="K46" s="312"/>
      <c r="L46" s="312"/>
      <c r="M46" s="312"/>
      <c r="N46" s="312"/>
      <c r="O46" s="312"/>
      <c r="P46" s="313"/>
      <c r="Q46" s="317">
        <f>IF(入力!G37="","",入力!G37)</f>
        <v>4</v>
      </c>
      <c r="R46" s="318"/>
      <c r="S46" s="319"/>
      <c r="T46" s="323" t="str">
        <f>IF(入力!I37="","",入力!I37)</f>
        <v>清水谷小学校</v>
      </c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5"/>
      <c r="AJ46" s="317">
        <f>IF(入力!M37="","",入力!M37)</f>
        <v>515584026</v>
      </c>
      <c r="AK46" s="318"/>
      <c r="AL46" s="318"/>
      <c r="AM46" s="318"/>
      <c r="AN46" s="318"/>
      <c r="AO46" s="318"/>
      <c r="AP46" s="318"/>
      <c r="AQ46" s="318"/>
      <c r="AR46" s="318"/>
      <c r="AS46" s="318"/>
      <c r="AT46" s="318"/>
      <c r="AU46" s="318"/>
      <c r="AV46" s="318"/>
      <c r="AW46" s="318"/>
      <c r="AX46" s="318"/>
      <c r="AY46" s="319"/>
      <c r="AZ46" s="317">
        <f>IF(入力!P37="","",入力!P37)</f>
        <v>141</v>
      </c>
      <c r="BA46" s="318"/>
      <c r="BB46" s="318"/>
      <c r="BC46" s="318"/>
      <c r="BD46" s="318"/>
      <c r="BE46" s="318"/>
      <c r="BF46" s="329"/>
    </row>
    <row r="47" spans="3:58" ht="15" customHeight="1">
      <c r="C47" s="331"/>
      <c r="D47" s="332"/>
      <c r="E47" s="333"/>
      <c r="F47" s="334"/>
      <c r="G47" s="335"/>
      <c r="H47" s="335"/>
      <c r="I47" s="335"/>
      <c r="J47" s="335"/>
      <c r="K47" s="335"/>
      <c r="L47" s="335"/>
      <c r="M47" s="335"/>
      <c r="N47" s="335"/>
      <c r="O47" s="335"/>
      <c r="P47" s="336"/>
      <c r="Q47" s="337"/>
      <c r="R47" s="338"/>
      <c r="S47" s="339"/>
      <c r="T47" s="340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2"/>
      <c r="AJ47" s="337"/>
      <c r="AK47" s="338"/>
      <c r="AL47" s="338"/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8"/>
      <c r="AY47" s="339"/>
      <c r="AZ47" s="337"/>
      <c r="BA47" s="338"/>
      <c r="BB47" s="338"/>
      <c r="BC47" s="338"/>
      <c r="BD47" s="338"/>
      <c r="BE47" s="338"/>
      <c r="BF47" s="343"/>
    </row>
    <row r="48" spans="3:58" ht="15" customHeight="1">
      <c r="C48" s="305">
        <f>IF(入力!B39="","",入力!B39)</f>
        <v>8</v>
      </c>
      <c r="D48" s="306"/>
      <c r="E48" s="307"/>
      <c r="F48" s="311" t="str">
        <f>IF(入力!C40="","",入力!C39&amp;"　"&amp;入力!E39&amp;"
"&amp;入力!C40&amp;"　"&amp;入力!E40)</f>
        <v>タカハシ　ユウナ
高橋 　優菜</v>
      </c>
      <c r="G48" s="312"/>
      <c r="H48" s="312"/>
      <c r="I48" s="312"/>
      <c r="J48" s="312"/>
      <c r="K48" s="312"/>
      <c r="L48" s="312"/>
      <c r="M48" s="312"/>
      <c r="N48" s="312"/>
      <c r="O48" s="312"/>
      <c r="P48" s="313"/>
      <c r="Q48" s="317">
        <f>IF(入力!G39="","",入力!G39)</f>
        <v>4</v>
      </c>
      <c r="R48" s="318"/>
      <c r="S48" s="319"/>
      <c r="T48" s="323" t="str">
        <f>IF(入力!I39="","",入力!I39)</f>
        <v>清水谷小学校</v>
      </c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5"/>
      <c r="AJ48" s="317">
        <f>IF(入力!M39="","",入力!M39)</f>
        <v>516000109</v>
      </c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9"/>
      <c r="AZ48" s="317">
        <f>IF(入力!P39="","",入力!P39)</f>
        <v>132</v>
      </c>
      <c r="BA48" s="318"/>
      <c r="BB48" s="318"/>
      <c r="BC48" s="318"/>
      <c r="BD48" s="318"/>
      <c r="BE48" s="318"/>
      <c r="BF48" s="329"/>
    </row>
    <row r="49" spans="3:58" ht="15" customHeight="1">
      <c r="C49" s="331"/>
      <c r="D49" s="332"/>
      <c r="E49" s="333"/>
      <c r="F49" s="334"/>
      <c r="G49" s="335"/>
      <c r="H49" s="335"/>
      <c r="I49" s="335"/>
      <c r="J49" s="335"/>
      <c r="K49" s="335"/>
      <c r="L49" s="335"/>
      <c r="M49" s="335"/>
      <c r="N49" s="335"/>
      <c r="O49" s="335"/>
      <c r="P49" s="336"/>
      <c r="Q49" s="337"/>
      <c r="R49" s="338"/>
      <c r="S49" s="339"/>
      <c r="T49" s="340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2"/>
      <c r="AJ49" s="337"/>
      <c r="AK49" s="338"/>
      <c r="AL49" s="338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8"/>
      <c r="AY49" s="339"/>
      <c r="AZ49" s="337"/>
      <c r="BA49" s="338"/>
      <c r="BB49" s="338"/>
      <c r="BC49" s="338"/>
      <c r="BD49" s="338"/>
      <c r="BE49" s="338"/>
      <c r="BF49" s="343"/>
    </row>
    <row r="50" spans="3:58" ht="15" customHeight="1">
      <c r="C50" s="305" t="str">
        <f>IF(入力!B41="","",入力!B41)</f>
        <v/>
      </c>
      <c r="D50" s="306"/>
      <c r="E50" s="307"/>
      <c r="F50" s="311" t="str">
        <f>IF(入力!C42="","",入力!C41&amp;"　"&amp;入力!E41&amp;"
"&amp;入力!C42&amp;"　"&amp;入力!E42)</f>
        <v/>
      </c>
      <c r="G50" s="312"/>
      <c r="H50" s="312"/>
      <c r="I50" s="312"/>
      <c r="J50" s="312"/>
      <c r="K50" s="312"/>
      <c r="L50" s="312"/>
      <c r="M50" s="312"/>
      <c r="N50" s="312"/>
      <c r="O50" s="312"/>
      <c r="P50" s="313"/>
      <c r="Q50" s="317" t="str">
        <f>IF(入力!G41="","",入力!G41)</f>
        <v/>
      </c>
      <c r="R50" s="318"/>
      <c r="S50" s="319"/>
      <c r="T50" s="323" t="str">
        <f>IF(入力!I41="","",入力!I41)</f>
        <v/>
      </c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5"/>
      <c r="AJ50" s="317" t="str">
        <f>IF(入力!M41="","",入力!M41)</f>
        <v/>
      </c>
      <c r="AK50" s="318"/>
      <c r="AL50" s="318"/>
      <c r="AM50" s="318"/>
      <c r="AN50" s="318"/>
      <c r="AO50" s="318"/>
      <c r="AP50" s="318"/>
      <c r="AQ50" s="318"/>
      <c r="AR50" s="318"/>
      <c r="AS50" s="318"/>
      <c r="AT50" s="318"/>
      <c r="AU50" s="318"/>
      <c r="AV50" s="318"/>
      <c r="AW50" s="318"/>
      <c r="AX50" s="318"/>
      <c r="AY50" s="319"/>
      <c r="AZ50" s="317" t="str">
        <f>IF(入力!P41="","",入力!P41)</f>
        <v/>
      </c>
      <c r="BA50" s="318"/>
      <c r="BB50" s="318"/>
      <c r="BC50" s="318"/>
      <c r="BD50" s="318"/>
      <c r="BE50" s="318"/>
      <c r="BF50" s="329"/>
    </row>
    <row r="51" spans="3:58" ht="15" customHeight="1">
      <c r="C51" s="331"/>
      <c r="D51" s="332"/>
      <c r="E51" s="333"/>
      <c r="F51" s="334"/>
      <c r="G51" s="335"/>
      <c r="H51" s="335"/>
      <c r="I51" s="335"/>
      <c r="J51" s="335"/>
      <c r="K51" s="335"/>
      <c r="L51" s="335"/>
      <c r="M51" s="335"/>
      <c r="N51" s="335"/>
      <c r="O51" s="335"/>
      <c r="P51" s="336"/>
      <c r="Q51" s="337"/>
      <c r="R51" s="338"/>
      <c r="S51" s="339"/>
      <c r="T51" s="340"/>
      <c r="U51" s="341"/>
      <c r="V51" s="341"/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2"/>
      <c r="AJ51" s="337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9"/>
      <c r="AZ51" s="337"/>
      <c r="BA51" s="338"/>
      <c r="BB51" s="338"/>
      <c r="BC51" s="338"/>
      <c r="BD51" s="338"/>
      <c r="BE51" s="338"/>
      <c r="BF51" s="343"/>
    </row>
    <row r="52" spans="3:58" ht="15" customHeight="1">
      <c r="C52" s="305" t="str">
        <f>IF(入力!B43="","",入力!B43)</f>
        <v/>
      </c>
      <c r="D52" s="306"/>
      <c r="E52" s="307"/>
      <c r="F52" s="311" t="str">
        <f>IF(入力!C44="","",入力!C43&amp;"　"&amp;入力!E43&amp;"
"&amp;入力!C44&amp;"　"&amp;入力!E44)</f>
        <v/>
      </c>
      <c r="G52" s="312"/>
      <c r="H52" s="312"/>
      <c r="I52" s="312"/>
      <c r="J52" s="312"/>
      <c r="K52" s="312"/>
      <c r="L52" s="312"/>
      <c r="M52" s="312"/>
      <c r="N52" s="312"/>
      <c r="O52" s="312"/>
      <c r="P52" s="313"/>
      <c r="Q52" s="317" t="str">
        <f>IF(入力!G43="","",入力!G43)</f>
        <v/>
      </c>
      <c r="R52" s="318"/>
      <c r="S52" s="319"/>
      <c r="T52" s="323" t="str">
        <f>IF(入力!I43="","",入力!I43)</f>
        <v/>
      </c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5"/>
      <c r="AJ52" s="317" t="str">
        <f>IF(入力!M43="","",入力!M43)</f>
        <v/>
      </c>
      <c r="AK52" s="318"/>
      <c r="AL52" s="318"/>
      <c r="AM52" s="318"/>
      <c r="AN52" s="318"/>
      <c r="AO52" s="318"/>
      <c r="AP52" s="318"/>
      <c r="AQ52" s="318"/>
      <c r="AR52" s="318"/>
      <c r="AS52" s="318"/>
      <c r="AT52" s="318"/>
      <c r="AU52" s="318"/>
      <c r="AV52" s="318"/>
      <c r="AW52" s="318"/>
      <c r="AX52" s="318"/>
      <c r="AY52" s="319"/>
      <c r="AZ52" s="317" t="str">
        <f>IF(入力!P43="","",入力!P43)</f>
        <v/>
      </c>
      <c r="BA52" s="318"/>
      <c r="BB52" s="318"/>
      <c r="BC52" s="318"/>
      <c r="BD52" s="318"/>
      <c r="BE52" s="318"/>
      <c r="BF52" s="329"/>
    </row>
    <row r="53" spans="3:58" ht="15" customHeight="1">
      <c r="C53" s="331"/>
      <c r="D53" s="332"/>
      <c r="E53" s="333"/>
      <c r="F53" s="334"/>
      <c r="G53" s="335"/>
      <c r="H53" s="335"/>
      <c r="I53" s="335"/>
      <c r="J53" s="335"/>
      <c r="K53" s="335"/>
      <c r="L53" s="335"/>
      <c r="M53" s="335"/>
      <c r="N53" s="335"/>
      <c r="O53" s="335"/>
      <c r="P53" s="336"/>
      <c r="Q53" s="337"/>
      <c r="R53" s="338"/>
      <c r="S53" s="339"/>
      <c r="T53" s="340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2"/>
      <c r="AJ53" s="337"/>
      <c r="AK53" s="338"/>
      <c r="AL53" s="338"/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8"/>
      <c r="AY53" s="339"/>
      <c r="AZ53" s="337"/>
      <c r="BA53" s="338"/>
      <c r="BB53" s="338"/>
      <c r="BC53" s="338"/>
      <c r="BD53" s="338"/>
      <c r="BE53" s="338"/>
      <c r="BF53" s="343"/>
    </row>
    <row r="54" spans="3:58" ht="15" customHeight="1">
      <c r="C54" s="305" t="str">
        <f>IF(入力!B45="","",入力!B45)</f>
        <v/>
      </c>
      <c r="D54" s="306"/>
      <c r="E54" s="307"/>
      <c r="F54" s="311" t="str">
        <f>IF(入力!C46="","",入力!C45&amp;"　"&amp;入力!E45&amp;"
"&amp;入力!C46&amp;"　"&amp;入力!E46)</f>
        <v/>
      </c>
      <c r="G54" s="312"/>
      <c r="H54" s="312"/>
      <c r="I54" s="312"/>
      <c r="J54" s="312"/>
      <c r="K54" s="312"/>
      <c r="L54" s="312"/>
      <c r="M54" s="312"/>
      <c r="N54" s="312"/>
      <c r="O54" s="312"/>
      <c r="P54" s="313"/>
      <c r="Q54" s="317" t="str">
        <f>IF(入力!G45="","",入力!G45)</f>
        <v/>
      </c>
      <c r="R54" s="318"/>
      <c r="S54" s="319"/>
      <c r="T54" s="323" t="str">
        <f>IF(入力!I45="","",入力!I45)</f>
        <v/>
      </c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5"/>
      <c r="AJ54" s="317" t="str">
        <f>IF(入力!M45="","",入力!M45)</f>
        <v/>
      </c>
      <c r="AK54" s="318"/>
      <c r="AL54" s="318"/>
      <c r="AM54" s="318"/>
      <c r="AN54" s="318"/>
      <c r="AO54" s="318"/>
      <c r="AP54" s="318"/>
      <c r="AQ54" s="318"/>
      <c r="AR54" s="318"/>
      <c r="AS54" s="318"/>
      <c r="AT54" s="318"/>
      <c r="AU54" s="318"/>
      <c r="AV54" s="318"/>
      <c r="AW54" s="318"/>
      <c r="AX54" s="318"/>
      <c r="AY54" s="319"/>
      <c r="AZ54" s="317" t="str">
        <f>IF(入力!P45="","",入力!P45)</f>
        <v/>
      </c>
      <c r="BA54" s="318"/>
      <c r="BB54" s="318"/>
      <c r="BC54" s="318"/>
      <c r="BD54" s="318"/>
      <c r="BE54" s="318"/>
      <c r="BF54" s="329"/>
    </row>
    <row r="55" spans="3:58" ht="15" customHeight="1">
      <c r="C55" s="331"/>
      <c r="D55" s="332"/>
      <c r="E55" s="333"/>
      <c r="F55" s="334"/>
      <c r="G55" s="335"/>
      <c r="H55" s="335"/>
      <c r="I55" s="335"/>
      <c r="J55" s="335"/>
      <c r="K55" s="335"/>
      <c r="L55" s="335"/>
      <c r="M55" s="335"/>
      <c r="N55" s="335"/>
      <c r="O55" s="335"/>
      <c r="P55" s="336"/>
      <c r="Q55" s="337"/>
      <c r="R55" s="338"/>
      <c r="S55" s="339"/>
      <c r="T55" s="340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37"/>
      <c r="AK55" s="338"/>
      <c r="AL55" s="338"/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338"/>
      <c r="AY55" s="339"/>
      <c r="AZ55" s="337"/>
      <c r="BA55" s="338"/>
      <c r="BB55" s="338"/>
      <c r="BC55" s="338"/>
      <c r="BD55" s="338"/>
      <c r="BE55" s="338"/>
      <c r="BF55" s="343"/>
    </row>
    <row r="56" spans="3:58" ht="15" customHeight="1">
      <c r="C56" s="305" t="str">
        <f>IF(入力!B47="","",入力!B47)</f>
        <v/>
      </c>
      <c r="D56" s="306"/>
      <c r="E56" s="307"/>
      <c r="F56" s="311" t="str">
        <f>IF(入力!C48="","",入力!C47&amp;"　"&amp;入力!E47&amp;"
"&amp;入力!C48&amp;"　"&amp;入力!E48)</f>
        <v/>
      </c>
      <c r="G56" s="312"/>
      <c r="H56" s="312"/>
      <c r="I56" s="312"/>
      <c r="J56" s="312"/>
      <c r="K56" s="312"/>
      <c r="L56" s="312"/>
      <c r="M56" s="312"/>
      <c r="N56" s="312"/>
      <c r="O56" s="312"/>
      <c r="P56" s="313"/>
      <c r="Q56" s="317" t="str">
        <f>IF(入力!G47="","",入力!G47)</f>
        <v/>
      </c>
      <c r="R56" s="318"/>
      <c r="S56" s="319"/>
      <c r="T56" s="323" t="str">
        <f>IF(入力!I47="","",入力!I47)</f>
        <v/>
      </c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5"/>
      <c r="AJ56" s="317" t="str">
        <f>IF(入力!M47="","",入力!M47)</f>
        <v/>
      </c>
      <c r="AK56" s="318"/>
      <c r="AL56" s="318"/>
      <c r="AM56" s="318"/>
      <c r="AN56" s="318"/>
      <c r="AO56" s="318"/>
      <c r="AP56" s="318"/>
      <c r="AQ56" s="318"/>
      <c r="AR56" s="318"/>
      <c r="AS56" s="318"/>
      <c r="AT56" s="318"/>
      <c r="AU56" s="318"/>
      <c r="AV56" s="318"/>
      <c r="AW56" s="318"/>
      <c r="AX56" s="318"/>
      <c r="AY56" s="319"/>
      <c r="AZ56" s="317" t="str">
        <f>IF(入力!P47="","",入力!P47)</f>
        <v/>
      </c>
      <c r="BA56" s="318"/>
      <c r="BB56" s="318"/>
      <c r="BC56" s="318"/>
      <c r="BD56" s="318"/>
      <c r="BE56" s="318"/>
      <c r="BF56" s="329"/>
    </row>
    <row r="57" spans="3:58" ht="15" customHeight="1" thickBot="1">
      <c r="C57" s="308"/>
      <c r="D57" s="309"/>
      <c r="E57" s="310"/>
      <c r="F57" s="314"/>
      <c r="G57" s="315"/>
      <c r="H57" s="315"/>
      <c r="I57" s="315"/>
      <c r="J57" s="315"/>
      <c r="K57" s="315"/>
      <c r="L57" s="315"/>
      <c r="M57" s="315"/>
      <c r="N57" s="315"/>
      <c r="O57" s="315"/>
      <c r="P57" s="316"/>
      <c r="Q57" s="320"/>
      <c r="R57" s="321"/>
      <c r="S57" s="322"/>
      <c r="T57" s="326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  <c r="AI57" s="328"/>
      <c r="AJ57" s="320"/>
      <c r="AK57" s="321"/>
      <c r="AL57" s="321"/>
      <c r="AM57" s="321"/>
      <c r="AN57" s="321"/>
      <c r="AO57" s="321"/>
      <c r="AP57" s="321"/>
      <c r="AQ57" s="321"/>
      <c r="AR57" s="321"/>
      <c r="AS57" s="321"/>
      <c r="AT57" s="321"/>
      <c r="AU57" s="321"/>
      <c r="AV57" s="321"/>
      <c r="AW57" s="321"/>
      <c r="AX57" s="321"/>
      <c r="AY57" s="322"/>
      <c r="AZ57" s="320"/>
      <c r="BA57" s="321"/>
      <c r="BB57" s="321"/>
      <c r="BC57" s="321"/>
      <c r="BD57" s="321"/>
      <c r="BE57" s="321"/>
      <c r="BF57" s="33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 t="s">
        <v>63</v>
      </c>
      <c r="BF63" s="34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8" t="s">
        <v>25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</row>
    <row r="2" spans="1:15" ht="14.45" customHeight="1">
      <c r="A2" s="287" t="s">
        <v>0</v>
      </c>
      <c r="B2" s="287"/>
      <c r="C2" s="298" t="str">
        <f>IF(入力!C3="","",入力!C3)</f>
        <v>Jump　ｕｐ　ちはら台</v>
      </c>
      <c r="D2" s="298"/>
      <c r="E2" s="298"/>
      <c r="F2" s="298"/>
      <c r="G2" s="298"/>
      <c r="H2" s="298"/>
      <c r="I2" s="298"/>
      <c r="J2" s="287" t="str">
        <f>IF(入力!J3="","",入力!J3)</f>
        <v>女子</v>
      </c>
      <c r="K2" s="287"/>
      <c r="L2" s="287"/>
      <c r="M2" s="287"/>
      <c r="N2" s="287"/>
      <c r="O2" s="287"/>
    </row>
    <row r="3" spans="1:15" ht="14.45" customHeight="1">
      <c r="A3" s="287"/>
      <c r="B3" s="287"/>
      <c r="C3" s="298"/>
      <c r="D3" s="298"/>
      <c r="E3" s="298"/>
      <c r="F3" s="298"/>
      <c r="G3" s="298"/>
      <c r="H3" s="298"/>
      <c r="I3" s="298"/>
      <c r="J3" s="287"/>
      <c r="K3" s="287"/>
      <c r="L3" s="287"/>
      <c r="M3" s="287"/>
      <c r="N3" s="287"/>
      <c r="O3" s="287"/>
    </row>
    <row r="4" spans="1:15" ht="15" customHeight="1">
      <c r="A4" s="287" t="s">
        <v>18</v>
      </c>
      <c r="B4" s="287"/>
      <c r="C4" s="299">
        <f>IF(入力!C4="","",IF(入力!C5="",入力!C4,入力!C4&amp;"　　"&amp;入力!C5))</f>
        <v>434181653</v>
      </c>
      <c r="D4" s="300"/>
      <c r="E4" s="300"/>
      <c r="F4" s="300"/>
      <c r="G4" s="300"/>
      <c r="H4" s="300"/>
      <c r="I4" s="300"/>
      <c r="J4" s="2"/>
      <c r="K4" s="2"/>
      <c r="L4" s="2"/>
      <c r="M4" s="2"/>
      <c r="N4" s="2"/>
      <c r="O4" s="3"/>
    </row>
    <row r="5" spans="1:15" ht="15" customHeight="1">
      <c r="A5" s="287"/>
      <c r="B5" s="287"/>
      <c r="C5" s="301"/>
      <c r="D5" s="302"/>
      <c r="E5" s="302"/>
      <c r="F5" s="302"/>
      <c r="G5" s="302"/>
      <c r="H5" s="302"/>
      <c r="I5" s="302"/>
      <c r="J5" s="303" t="s">
        <v>23</v>
      </c>
      <c r="K5" s="303"/>
      <c r="L5" s="303"/>
      <c r="M5" s="303"/>
      <c r="N5" s="303"/>
      <c r="O5" s="304"/>
    </row>
    <row r="6" spans="1:15" ht="12" customHeight="1">
      <c r="A6" s="287" t="s">
        <v>1</v>
      </c>
      <c r="B6" s="287"/>
      <c r="C6" s="288" t="str">
        <f>IF(入力!C8="","",入力!C8&amp;"　"&amp;入力!E8)</f>
        <v>仲尾 　智貴</v>
      </c>
      <c r="D6" s="289"/>
      <c r="E6" s="289"/>
      <c r="F6" s="289"/>
      <c r="G6" s="294" t="s">
        <v>17</v>
      </c>
      <c r="H6" s="294"/>
      <c r="I6" s="294"/>
      <c r="J6" s="294" t="s">
        <v>14</v>
      </c>
      <c r="K6" s="294"/>
      <c r="L6" s="294"/>
      <c r="M6" s="294" t="s">
        <v>15</v>
      </c>
      <c r="N6" s="294"/>
      <c r="O6" s="294"/>
    </row>
    <row r="7" spans="1:15" ht="13.5" customHeight="1">
      <c r="A7" s="287"/>
      <c r="B7" s="287"/>
      <c r="C7" s="290"/>
      <c r="D7" s="291"/>
      <c r="E7" s="291"/>
      <c r="F7" s="291"/>
      <c r="G7" s="295">
        <f>IF(入力!G7="","",入力!G7)</f>
        <v>509964330</v>
      </c>
      <c r="H7" s="295"/>
      <c r="I7" s="295"/>
      <c r="J7" s="295">
        <f>IF(入力!J7="","",入力!J7)</f>
        <v>291138</v>
      </c>
      <c r="K7" s="295"/>
      <c r="L7" s="295"/>
      <c r="M7" s="295" t="str">
        <f>IF(入力!M7="","",入力!M7)</f>
        <v/>
      </c>
      <c r="N7" s="295"/>
      <c r="O7" s="295"/>
    </row>
    <row r="8" spans="1:15" ht="13.5" customHeight="1">
      <c r="A8" s="287"/>
      <c r="B8" s="287"/>
      <c r="C8" s="292"/>
      <c r="D8" s="293"/>
      <c r="E8" s="293"/>
      <c r="F8" s="293"/>
      <c r="G8" s="295"/>
      <c r="H8" s="295"/>
      <c r="I8" s="295"/>
      <c r="J8" s="295"/>
      <c r="K8" s="295"/>
      <c r="L8" s="295"/>
      <c r="M8" s="295"/>
      <c r="N8" s="295"/>
      <c r="O8" s="295"/>
    </row>
    <row r="9" spans="1:15" ht="14.45" customHeight="1">
      <c r="A9" s="287" t="s">
        <v>19</v>
      </c>
      <c r="B9" s="287"/>
      <c r="C9" s="288" t="str">
        <f>IF(入力!C10="","",入力!C10&amp;"　"&amp;入力!E10)</f>
        <v>伊藤 　匡哉</v>
      </c>
      <c r="D9" s="289"/>
      <c r="E9" s="289"/>
      <c r="F9" s="289"/>
      <c r="G9" s="295">
        <f>IF(入力!G9="","",入力!G9)</f>
        <v>516827729</v>
      </c>
      <c r="H9" s="295"/>
      <c r="I9" s="295"/>
      <c r="J9" s="295" t="str">
        <f>IF(入力!J9="","",入力!J9)</f>
        <v/>
      </c>
      <c r="K9" s="295"/>
      <c r="L9" s="295"/>
      <c r="M9" s="295" t="str">
        <f>IF(入力!M9="","",入力!M9)</f>
        <v/>
      </c>
      <c r="N9" s="295"/>
      <c r="O9" s="295"/>
    </row>
    <row r="10" spans="1:15" ht="14.45" customHeight="1">
      <c r="A10" s="287"/>
      <c r="B10" s="287"/>
      <c r="C10" s="292"/>
      <c r="D10" s="293"/>
      <c r="E10" s="293"/>
      <c r="F10" s="293"/>
      <c r="G10" s="295"/>
      <c r="H10" s="295"/>
      <c r="I10" s="295"/>
      <c r="J10" s="295"/>
      <c r="K10" s="295"/>
      <c r="L10" s="295"/>
      <c r="M10" s="295"/>
      <c r="N10" s="295"/>
      <c r="O10" s="295"/>
    </row>
    <row r="11" spans="1:15" ht="14.45" customHeight="1">
      <c r="A11" s="287" t="s">
        <v>20</v>
      </c>
      <c r="B11" s="287"/>
      <c r="C11" s="288" t="str">
        <f>IF(入力!C12="","",入力!C12&amp;"　"&amp;入力!E12)</f>
        <v>原　恒昭</v>
      </c>
      <c r="D11" s="289"/>
      <c r="E11" s="289"/>
      <c r="F11" s="289"/>
      <c r="G11" s="295">
        <f>IF(入力!G11="","",入力!G11)</f>
        <v>512372608</v>
      </c>
      <c r="H11" s="295"/>
      <c r="I11" s="295"/>
      <c r="J11" s="295">
        <f>IF(入力!J11="","",入力!J11)</f>
        <v>26979</v>
      </c>
      <c r="K11" s="295"/>
      <c r="L11" s="295"/>
      <c r="M11" s="295" t="str">
        <f>IF(入力!M11="","",入力!M11)</f>
        <v/>
      </c>
      <c r="N11" s="295"/>
      <c r="O11" s="295"/>
    </row>
    <row r="12" spans="1:15" ht="14.45" customHeight="1">
      <c r="A12" s="287"/>
      <c r="B12" s="287"/>
      <c r="C12" s="292"/>
      <c r="D12" s="293"/>
      <c r="E12" s="293"/>
      <c r="F12" s="293"/>
      <c r="G12" s="295"/>
      <c r="H12" s="295"/>
      <c r="I12" s="295"/>
      <c r="J12" s="295"/>
      <c r="K12" s="295"/>
      <c r="L12" s="295"/>
      <c r="M12" s="295"/>
      <c r="N12" s="295"/>
      <c r="O12" s="295"/>
    </row>
    <row r="13" spans="1:15" ht="15" customHeight="1">
      <c r="A13" s="287" t="s">
        <v>4</v>
      </c>
      <c r="B13" s="287"/>
      <c r="C13" s="288" t="str">
        <f>IF(入力!C14="","",入力!C14&amp;"　"&amp;入力!E14)</f>
        <v/>
      </c>
      <c r="D13" s="289"/>
      <c r="E13" s="289"/>
      <c r="F13" s="289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7"/>
      <c r="B14" s="287"/>
      <c r="C14" s="292"/>
      <c r="D14" s="293"/>
      <c r="E14" s="293"/>
      <c r="F14" s="293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7" t="s">
        <v>5</v>
      </c>
      <c r="B15" s="287"/>
      <c r="C15" s="288" t="str">
        <f>IF(入力!C16="","",入力!C16&amp;"　"&amp;入力!E16)</f>
        <v>猪俣　晃二</v>
      </c>
      <c r="D15" s="289"/>
      <c r="E15" s="289"/>
      <c r="F15" s="296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7"/>
      <c r="B16" s="287"/>
      <c r="C16" s="292"/>
      <c r="D16" s="293"/>
      <c r="E16" s="293"/>
      <c r="F16" s="297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7" t="s">
        <v>6</v>
      </c>
      <c r="B17" s="287"/>
      <c r="C17" s="298" t="str">
        <f>IF(入力!C17="","",入力!C17&amp;"　"&amp;入力!E17)</f>
        <v>千葉県市原市ちはら台西６－１５－６　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</row>
    <row r="18" spans="1:15" ht="14.45" customHeight="1">
      <c r="A18" s="287"/>
      <c r="B18" s="287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</row>
    <row r="19" spans="1:15" ht="14.45" customHeight="1">
      <c r="A19" s="287" t="s">
        <v>7</v>
      </c>
      <c r="B19" s="287"/>
      <c r="C19" s="298" t="str">
        <f>IF(入力!C19="","",入力!C19&amp;"　"&amp;入力!E19)</f>
        <v>０９０-４１２２-６５２８　</v>
      </c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</row>
    <row r="20" spans="1:15" ht="14.45" customHeight="1">
      <c r="A20" s="287"/>
      <c r="B20" s="287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</row>
    <row r="21" spans="1:15" ht="14.45" customHeight="1">
      <c r="A21" s="287" t="s">
        <v>8</v>
      </c>
      <c r="B21" s="287"/>
      <c r="C21" s="298" t="str">
        <f>IF(入力!C21="","",入力!C21&amp;"－"&amp;入力!E21&amp;"－"&amp;入力!G21)</f>
        <v>90－4122－6528</v>
      </c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</row>
    <row r="22" spans="1:15" ht="14.45" customHeight="1">
      <c r="A22" s="287"/>
      <c r="B22" s="287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</row>
    <row r="23" spans="1:15">
      <c r="A23" s="287"/>
      <c r="B23" s="287" t="s">
        <v>9</v>
      </c>
      <c r="C23" s="287" t="s">
        <v>10</v>
      </c>
      <c r="D23" s="287"/>
      <c r="E23" s="287"/>
      <c r="F23" s="287"/>
      <c r="G23" s="287" t="s">
        <v>11</v>
      </c>
      <c r="H23" s="287"/>
      <c r="I23" s="287" t="s">
        <v>12</v>
      </c>
      <c r="J23" s="287"/>
      <c r="K23" s="287"/>
      <c r="L23" s="287"/>
      <c r="M23" s="287" t="s">
        <v>21</v>
      </c>
      <c r="N23" s="287"/>
      <c r="O23" s="287"/>
    </row>
    <row r="24" spans="1:15">
      <c r="A24" s="287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</row>
    <row r="25" spans="1:15" ht="15" customHeight="1">
      <c r="A25" s="287">
        <v>1</v>
      </c>
      <c r="B25" s="287" t="str">
        <f>IF(入力!B25="","",入力!B25)</f>
        <v>①</v>
      </c>
      <c r="C25" s="288" t="str">
        <f>IF(入力!C26="","",入力!C26&amp;"　"&amp;入力!E26)</f>
        <v>仲尾 　奈々美</v>
      </c>
      <c r="D25" s="289"/>
      <c r="E25" s="289"/>
      <c r="F25" s="289"/>
      <c r="G25" s="287">
        <f>IF(入力!G25="","",入力!G25)</f>
        <v>5</v>
      </c>
      <c r="H25" s="287" t="str">
        <f>IF(入力!H25="","",入力!H25)</f>
        <v/>
      </c>
      <c r="I25" s="287" t="str">
        <f>IF(入力!I25="","",入力!I25)</f>
        <v>水の江小学校</v>
      </c>
      <c r="J25" s="287" t="str">
        <f>IF(入力!J25="","",入力!J25)</f>
        <v/>
      </c>
      <c r="K25" s="287" t="str">
        <f>IF(入力!K25="","",入力!K25)</f>
        <v/>
      </c>
      <c r="L25" s="287" t="str">
        <f>IF(入力!L25="","",入力!L25)</f>
        <v/>
      </c>
      <c r="M25" s="287">
        <f>IF(入力!M25="","",入力!M25)</f>
        <v>512211347</v>
      </c>
      <c r="N25" s="287" t="str">
        <f>IF(入力!N25="","",入力!N25)</f>
        <v/>
      </c>
      <c r="O25" s="287" t="str">
        <f>IF(入力!O25="","",入力!O25)</f>
        <v/>
      </c>
    </row>
    <row r="26" spans="1:15" ht="15" customHeight="1">
      <c r="A26" s="287"/>
      <c r="B26" s="287"/>
      <c r="C26" s="292"/>
      <c r="D26" s="293"/>
      <c r="E26" s="293"/>
      <c r="F26" s="293"/>
      <c r="G26" s="287"/>
      <c r="H26" s="287"/>
      <c r="I26" s="287"/>
      <c r="J26" s="287"/>
      <c r="K26" s="287"/>
      <c r="L26" s="287"/>
      <c r="M26" s="287"/>
      <c r="N26" s="287"/>
      <c r="O26" s="287"/>
    </row>
    <row r="27" spans="1:15" ht="15" customHeight="1">
      <c r="A27" s="287">
        <v>2</v>
      </c>
      <c r="B27" s="287">
        <f>IF(入力!B27="","",入力!B27)</f>
        <v>2</v>
      </c>
      <c r="C27" s="288" t="str">
        <f>IF(入力!C28="","",入力!C28&amp;"　"&amp;入力!E28)</f>
        <v>岡田　みのり</v>
      </c>
      <c r="D27" s="289"/>
      <c r="E27" s="289"/>
      <c r="F27" s="289"/>
      <c r="G27" s="287">
        <f>IF(入力!G27="","",入力!G27)</f>
        <v>5</v>
      </c>
      <c r="H27" s="287" t="str">
        <f>IF(入力!H27="","",入力!H27)</f>
        <v/>
      </c>
      <c r="I27" s="287" t="str">
        <f>IF(入力!I27="","",入力!I27)</f>
        <v>清水谷小学校</v>
      </c>
      <c r="J27" s="287" t="str">
        <f>IF(入力!J27="","",入力!J27)</f>
        <v/>
      </c>
      <c r="K27" s="287" t="str">
        <f>IF(入力!K27="","",入力!K27)</f>
        <v/>
      </c>
      <c r="L27" s="287" t="str">
        <f>IF(入力!L27="","",入力!L27)</f>
        <v/>
      </c>
      <c r="M27" s="287">
        <f>IF(入力!M27="","",入力!M27)</f>
        <v>512576716</v>
      </c>
      <c r="N27" s="287" t="str">
        <f>IF(入力!N27="","",入力!N27)</f>
        <v/>
      </c>
      <c r="O27" s="287" t="str">
        <f>IF(入力!O27="","",入力!O27)</f>
        <v/>
      </c>
    </row>
    <row r="28" spans="1:15" ht="15" customHeight="1">
      <c r="A28" s="287"/>
      <c r="B28" s="287"/>
      <c r="C28" s="292"/>
      <c r="D28" s="293"/>
      <c r="E28" s="293"/>
      <c r="F28" s="293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15" customHeight="1">
      <c r="A29" s="287">
        <v>3</v>
      </c>
      <c r="B29" s="287">
        <f>IF(入力!B29="","",入力!B29)</f>
        <v>3</v>
      </c>
      <c r="C29" s="288" t="str">
        <f>IF(入力!C30="","",入力!C30&amp;"　"&amp;入力!E30)</f>
        <v>江口　花那</v>
      </c>
      <c r="D29" s="289"/>
      <c r="E29" s="289"/>
      <c r="F29" s="289"/>
      <c r="G29" s="287">
        <f>IF(入力!G29="","",入力!G29)</f>
        <v>5</v>
      </c>
      <c r="H29" s="287" t="str">
        <f>IF(入力!H29="","",入力!H29)</f>
        <v/>
      </c>
      <c r="I29" s="287" t="str">
        <f>IF(入力!I29="","",入力!I29)</f>
        <v>牧園小学校</v>
      </c>
      <c r="J29" s="287" t="str">
        <f>IF(入力!J29="","",入力!J29)</f>
        <v/>
      </c>
      <c r="K29" s="287" t="str">
        <f>IF(入力!K29="","",入力!K29)</f>
        <v/>
      </c>
      <c r="L29" s="287" t="str">
        <f>IF(入力!L29="","",入力!L29)</f>
        <v/>
      </c>
      <c r="M29" s="287">
        <f>IF(入力!M29="","",入力!M29)</f>
        <v>512596414</v>
      </c>
      <c r="N29" s="287" t="str">
        <f>IF(入力!N29="","",入力!N29)</f>
        <v/>
      </c>
      <c r="O29" s="287" t="str">
        <f>IF(入力!O29="","",入力!O29)</f>
        <v/>
      </c>
    </row>
    <row r="30" spans="1:15" ht="15" customHeight="1">
      <c r="A30" s="287"/>
      <c r="B30" s="287"/>
      <c r="C30" s="292"/>
      <c r="D30" s="293"/>
      <c r="E30" s="293"/>
      <c r="F30" s="293"/>
      <c r="G30" s="287"/>
      <c r="H30" s="287"/>
      <c r="I30" s="287"/>
      <c r="J30" s="287"/>
      <c r="K30" s="287"/>
      <c r="L30" s="287"/>
      <c r="M30" s="287"/>
      <c r="N30" s="287"/>
      <c r="O30" s="287"/>
    </row>
    <row r="31" spans="1:15" ht="15" customHeight="1">
      <c r="A31" s="287">
        <v>4</v>
      </c>
      <c r="B31" s="287">
        <f>IF(入力!B31="","",入力!B31)</f>
        <v>4</v>
      </c>
      <c r="C31" s="288" t="str">
        <f>IF(入力!C32="","",入力!C32&amp;"　"&amp;入力!E32)</f>
        <v>生駒　優奈</v>
      </c>
      <c r="D31" s="289"/>
      <c r="E31" s="289"/>
      <c r="F31" s="289"/>
      <c r="G31" s="287">
        <f>IF(入力!G31="","",入力!G31)</f>
        <v>5</v>
      </c>
      <c r="H31" s="287" t="str">
        <f>IF(入力!H31="","",入力!H31)</f>
        <v/>
      </c>
      <c r="I31" s="287" t="str">
        <f>IF(入力!I31="","",入力!I31)</f>
        <v>牧園小学校</v>
      </c>
      <c r="J31" s="287" t="str">
        <f>IF(入力!J31="","",入力!J31)</f>
        <v/>
      </c>
      <c r="K31" s="287" t="str">
        <f>IF(入力!K31="","",入力!K31)</f>
        <v/>
      </c>
      <c r="L31" s="287" t="str">
        <f>IF(入力!L31="","",入力!L31)</f>
        <v/>
      </c>
      <c r="M31" s="287">
        <f>IF(入力!M31="","",入力!M31)</f>
        <v>515843852</v>
      </c>
      <c r="N31" s="287" t="str">
        <f>IF(入力!N31="","",入力!N31)</f>
        <v/>
      </c>
      <c r="O31" s="287" t="str">
        <f>IF(入力!O31="","",入力!O31)</f>
        <v/>
      </c>
    </row>
    <row r="32" spans="1:15" ht="15" customHeight="1">
      <c r="A32" s="287"/>
      <c r="B32" s="287"/>
      <c r="C32" s="292"/>
      <c r="D32" s="293"/>
      <c r="E32" s="293"/>
      <c r="F32" s="293"/>
      <c r="G32" s="287"/>
      <c r="H32" s="287"/>
      <c r="I32" s="287"/>
      <c r="J32" s="287"/>
      <c r="K32" s="287"/>
      <c r="L32" s="287"/>
      <c r="M32" s="287"/>
      <c r="N32" s="287"/>
      <c r="O32" s="287"/>
    </row>
    <row r="33" spans="1:15" ht="15" customHeight="1">
      <c r="A33" s="287">
        <v>5</v>
      </c>
      <c r="B33" s="287">
        <f>IF(入力!B33="","",入力!B33)</f>
        <v>5</v>
      </c>
      <c r="C33" s="288" t="str">
        <f>IF(入力!C34="","",入力!C34&amp;"　"&amp;入力!E34)</f>
        <v>松田　優里菜</v>
      </c>
      <c r="D33" s="289"/>
      <c r="E33" s="289"/>
      <c r="F33" s="289"/>
      <c r="G33" s="287">
        <f>IF(入力!G33="","",入力!G33)</f>
        <v>4</v>
      </c>
      <c r="H33" s="287" t="str">
        <f>IF(入力!H33="","",入力!H33)</f>
        <v/>
      </c>
      <c r="I33" s="287" t="str">
        <f>IF(入力!I33="","",入力!I33)</f>
        <v>金沢小学校</v>
      </c>
      <c r="J33" s="287" t="str">
        <f>IF(入力!J33="","",入力!J33)</f>
        <v/>
      </c>
      <c r="K33" s="287" t="str">
        <f>IF(入力!K33="","",入力!K33)</f>
        <v/>
      </c>
      <c r="L33" s="287" t="str">
        <f>IF(入力!L33="","",入力!L33)</f>
        <v/>
      </c>
      <c r="M33" s="287">
        <f>IF(入力!M33="","",入力!M33)</f>
        <v>513411303</v>
      </c>
      <c r="N33" s="287" t="str">
        <f>IF(入力!N33="","",入力!N33)</f>
        <v/>
      </c>
      <c r="O33" s="287" t="str">
        <f>IF(入力!O33="","",入力!O33)</f>
        <v/>
      </c>
    </row>
    <row r="34" spans="1:15" ht="15" customHeight="1">
      <c r="A34" s="287"/>
      <c r="B34" s="287"/>
      <c r="C34" s="292"/>
      <c r="D34" s="293"/>
      <c r="E34" s="293"/>
      <c r="F34" s="293"/>
      <c r="G34" s="287"/>
      <c r="H34" s="287"/>
      <c r="I34" s="287"/>
      <c r="J34" s="287"/>
      <c r="K34" s="287"/>
      <c r="L34" s="287"/>
      <c r="M34" s="287"/>
      <c r="N34" s="287"/>
      <c r="O34" s="287"/>
    </row>
    <row r="35" spans="1:15" ht="15" customHeight="1">
      <c r="A35" s="287">
        <v>6</v>
      </c>
      <c r="B35" s="287">
        <f>IF(入力!B35="","",入力!B35)</f>
        <v>6</v>
      </c>
      <c r="C35" s="288" t="str">
        <f>IF(入力!C36="","",入力!C36&amp;"　"&amp;入力!E36)</f>
        <v>森 　心咲</v>
      </c>
      <c r="D35" s="289"/>
      <c r="E35" s="289"/>
      <c r="F35" s="289"/>
      <c r="G35" s="287">
        <f>IF(入力!G35="","",入力!G35)</f>
        <v>4</v>
      </c>
      <c r="H35" s="287" t="str">
        <f>IF(入力!H35="","",入力!H35)</f>
        <v/>
      </c>
      <c r="I35" s="287" t="str">
        <f>IF(入力!I35="","",入力!I35)</f>
        <v>清水谷小学校</v>
      </c>
      <c r="J35" s="287" t="str">
        <f>IF(入力!J35="","",入力!J35)</f>
        <v/>
      </c>
      <c r="K35" s="287" t="str">
        <f>IF(入力!K35="","",入力!K35)</f>
        <v/>
      </c>
      <c r="L35" s="287" t="str">
        <f>IF(入力!L35="","",入力!L35)</f>
        <v/>
      </c>
      <c r="M35" s="287">
        <f>IF(入力!M35="","",入力!M35)</f>
        <v>514556868</v>
      </c>
      <c r="N35" s="287" t="str">
        <f>IF(入力!N35="","",入力!N35)</f>
        <v/>
      </c>
      <c r="O35" s="287" t="str">
        <f>IF(入力!O35="","",入力!O35)</f>
        <v/>
      </c>
    </row>
    <row r="36" spans="1:15" ht="15" customHeight="1">
      <c r="A36" s="287"/>
      <c r="B36" s="287"/>
      <c r="C36" s="292"/>
      <c r="D36" s="293"/>
      <c r="E36" s="293"/>
      <c r="F36" s="293"/>
      <c r="G36" s="287"/>
      <c r="H36" s="287"/>
      <c r="I36" s="287"/>
      <c r="J36" s="287"/>
      <c r="K36" s="287"/>
      <c r="L36" s="287"/>
      <c r="M36" s="287"/>
      <c r="N36" s="287"/>
      <c r="O36" s="287"/>
    </row>
    <row r="37" spans="1:15" ht="15" customHeight="1">
      <c r="A37" s="287">
        <v>7</v>
      </c>
      <c r="B37" s="287">
        <f>IF(入力!B37="","",入力!B37)</f>
        <v>7</v>
      </c>
      <c r="C37" s="288" t="str">
        <f>IF(入力!C38="","",入力!C38&amp;"　"&amp;入力!E38)</f>
        <v>濵田　優奈</v>
      </c>
      <c r="D37" s="289"/>
      <c r="E37" s="289"/>
      <c r="F37" s="289"/>
      <c r="G37" s="287">
        <f>IF(入力!G37="","",入力!G37)</f>
        <v>4</v>
      </c>
      <c r="H37" s="287" t="str">
        <f>IF(入力!H37="","",入力!H37)</f>
        <v/>
      </c>
      <c r="I37" s="287" t="str">
        <f>IF(入力!I37="","",入力!I37)</f>
        <v>清水谷小学校</v>
      </c>
      <c r="J37" s="287" t="str">
        <f>IF(入力!J37="","",入力!J37)</f>
        <v/>
      </c>
      <c r="K37" s="287" t="str">
        <f>IF(入力!K37="","",入力!K37)</f>
        <v/>
      </c>
      <c r="L37" s="287" t="str">
        <f>IF(入力!L37="","",入力!L37)</f>
        <v/>
      </c>
      <c r="M37" s="287">
        <f>IF(入力!M37="","",入力!M37)</f>
        <v>515584026</v>
      </c>
      <c r="N37" s="287" t="str">
        <f>IF(入力!N37="","",入力!N37)</f>
        <v/>
      </c>
      <c r="O37" s="287" t="str">
        <f>IF(入力!O37="","",入力!O37)</f>
        <v/>
      </c>
    </row>
    <row r="38" spans="1:15" ht="15" customHeight="1">
      <c r="A38" s="287"/>
      <c r="B38" s="287"/>
      <c r="C38" s="292"/>
      <c r="D38" s="293"/>
      <c r="E38" s="293"/>
      <c r="F38" s="293"/>
      <c r="G38" s="287"/>
      <c r="H38" s="287"/>
      <c r="I38" s="287"/>
      <c r="J38" s="287"/>
      <c r="K38" s="287"/>
      <c r="L38" s="287"/>
      <c r="M38" s="287"/>
      <c r="N38" s="287"/>
      <c r="O38" s="287"/>
    </row>
    <row r="39" spans="1:15" ht="15" customHeight="1">
      <c r="A39" s="287">
        <v>8</v>
      </c>
      <c r="B39" s="287">
        <f>IF(入力!B39="","",入力!B39)</f>
        <v>8</v>
      </c>
      <c r="C39" s="288" t="str">
        <f>IF(入力!C40="","",入力!C40&amp;"　"&amp;入力!E40)</f>
        <v>高橋 　優菜</v>
      </c>
      <c r="D39" s="289"/>
      <c r="E39" s="289"/>
      <c r="F39" s="289"/>
      <c r="G39" s="287">
        <f>IF(入力!G39="","",入力!G39)</f>
        <v>4</v>
      </c>
      <c r="H39" s="287" t="str">
        <f>IF(入力!H39="","",入力!H39)</f>
        <v/>
      </c>
      <c r="I39" s="287" t="str">
        <f>IF(入力!I39="","",入力!I39)</f>
        <v>清水谷小学校</v>
      </c>
      <c r="J39" s="287" t="str">
        <f>IF(入力!J39="","",入力!J39)</f>
        <v/>
      </c>
      <c r="K39" s="287" t="str">
        <f>IF(入力!K39="","",入力!K39)</f>
        <v/>
      </c>
      <c r="L39" s="287" t="str">
        <f>IF(入力!L39="","",入力!L39)</f>
        <v/>
      </c>
      <c r="M39" s="287">
        <f>IF(入力!M39="","",入力!M39)</f>
        <v>516000109</v>
      </c>
      <c r="N39" s="287" t="str">
        <f>IF(入力!N39="","",入力!N39)</f>
        <v/>
      </c>
      <c r="O39" s="287" t="str">
        <f>IF(入力!O39="","",入力!O39)</f>
        <v/>
      </c>
    </row>
    <row r="40" spans="1:15" ht="15" customHeight="1">
      <c r="A40" s="287"/>
      <c r="B40" s="287"/>
      <c r="C40" s="292"/>
      <c r="D40" s="293"/>
      <c r="E40" s="293"/>
      <c r="F40" s="293"/>
      <c r="G40" s="287"/>
      <c r="H40" s="287"/>
      <c r="I40" s="287"/>
      <c r="J40" s="287"/>
      <c r="K40" s="287"/>
      <c r="L40" s="287"/>
      <c r="M40" s="287"/>
      <c r="N40" s="287"/>
      <c r="O40" s="287"/>
    </row>
    <row r="41" spans="1:15" ht="15" customHeight="1">
      <c r="A41" s="287">
        <v>9</v>
      </c>
      <c r="B41" s="287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87" t="str">
        <f>IF(入力!G41="","",入力!G41)</f>
        <v/>
      </c>
      <c r="H41" s="287" t="str">
        <f>IF(入力!H41="","",入力!H41)</f>
        <v/>
      </c>
      <c r="I41" s="287" t="str">
        <f>IF(入力!I41="","",入力!I41)</f>
        <v/>
      </c>
      <c r="J41" s="287" t="str">
        <f>IF(入力!J41="","",入力!J41)</f>
        <v/>
      </c>
      <c r="K41" s="287" t="str">
        <f>IF(入力!K41="","",入力!K41)</f>
        <v/>
      </c>
      <c r="L41" s="287" t="str">
        <f>IF(入力!L41="","",入力!L41)</f>
        <v/>
      </c>
      <c r="M41" s="287" t="str">
        <f>IF(入力!M41="","",入力!M41)</f>
        <v/>
      </c>
      <c r="N41" s="287" t="str">
        <f>IF(入力!N41="","",入力!N41)</f>
        <v/>
      </c>
      <c r="O41" s="287" t="str">
        <f>IF(入力!O41="","",入力!O41)</f>
        <v/>
      </c>
    </row>
    <row r="42" spans="1:15" ht="15" customHeight="1">
      <c r="A42" s="287"/>
      <c r="B42" s="287"/>
      <c r="C42" s="292"/>
      <c r="D42" s="293"/>
      <c r="E42" s="293"/>
      <c r="F42" s="293"/>
      <c r="G42" s="287"/>
      <c r="H42" s="287"/>
      <c r="I42" s="287"/>
      <c r="J42" s="287"/>
      <c r="K42" s="287"/>
      <c r="L42" s="287"/>
      <c r="M42" s="287"/>
      <c r="N42" s="287"/>
      <c r="O42" s="287"/>
    </row>
    <row r="43" spans="1:15" ht="15" customHeight="1">
      <c r="A43" s="287">
        <v>10</v>
      </c>
      <c r="B43" s="287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87" t="str">
        <f>IF(入力!G43="","",入力!G43)</f>
        <v/>
      </c>
      <c r="H43" s="287" t="str">
        <f>IF(入力!H43="","",入力!H43)</f>
        <v/>
      </c>
      <c r="I43" s="287" t="str">
        <f>IF(入力!I43="","",入力!I43)</f>
        <v/>
      </c>
      <c r="J43" s="287" t="str">
        <f>IF(入力!J43="","",入力!J43)</f>
        <v/>
      </c>
      <c r="K43" s="287" t="str">
        <f>IF(入力!K43="","",入力!K43)</f>
        <v/>
      </c>
      <c r="L43" s="287" t="str">
        <f>IF(入力!L43="","",入力!L43)</f>
        <v/>
      </c>
      <c r="M43" s="287" t="str">
        <f>IF(入力!M43="","",入力!M43)</f>
        <v/>
      </c>
      <c r="N43" s="287" t="str">
        <f>IF(入力!N43="","",入力!N43)</f>
        <v/>
      </c>
      <c r="O43" s="287" t="str">
        <f>IF(入力!O43="","",入力!O43)</f>
        <v/>
      </c>
    </row>
    <row r="44" spans="1:15" ht="15" customHeight="1">
      <c r="A44" s="287"/>
      <c r="B44" s="287"/>
      <c r="C44" s="292"/>
      <c r="D44" s="293"/>
      <c r="E44" s="293"/>
      <c r="F44" s="293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15" customHeight="1">
      <c r="A45" s="287">
        <v>11</v>
      </c>
      <c r="B45" s="287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87" t="str">
        <f>IF(入力!G45="","",入力!G45)</f>
        <v/>
      </c>
      <c r="H45" s="287" t="str">
        <f>IF(入力!H45="","",入力!H45)</f>
        <v/>
      </c>
      <c r="I45" s="287" t="str">
        <f>IF(入力!I45="","",入力!I45)</f>
        <v/>
      </c>
      <c r="J45" s="287" t="str">
        <f>IF(入力!J45="","",入力!J45)</f>
        <v/>
      </c>
      <c r="K45" s="287" t="str">
        <f>IF(入力!K45="","",入力!K45)</f>
        <v/>
      </c>
      <c r="L45" s="287" t="str">
        <f>IF(入力!L45="","",入力!L45)</f>
        <v/>
      </c>
      <c r="M45" s="287" t="str">
        <f>IF(入力!M45="","",入力!M45)</f>
        <v/>
      </c>
      <c r="N45" s="287" t="str">
        <f>IF(入力!N45="","",入力!N45)</f>
        <v/>
      </c>
      <c r="O45" s="287" t="str">
        <f>IF(入力!O45="","",入力!O45)</f>
        <v/>
      </c>
    </row>
    <row r="46" spans="1:15" ht="15" customHeight="1">
      <c r="A46" s="287"/>
      <c r="B46" s="287"/>
      <c r="C46" s="292"/>
      <c r="D46" s="293"/>
      <c r="E46" s="293"/>
      <c r="F46" s="293"/>
      <c r="G46" s="287"/>
      <c r="H46" s="287"/>
      <c r="I46" s="287"/>
      <c r="J46" s="287"/>
      <c r="K46" s="287"/>
      <c r="L46" s="287"/>
      <c r="M46" s="287"/>
      <c r="N46" s="287"/>
      <c r="O46" s="287"/>
    </row>
    <row r="47" spans="1:15" ht="15" customHeight="1">
      <c r="A47" s="287">
        <v>12</v>
      </c>
      <c r="B47" s="287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87" t="str">
        <f>IF(入力!G47="","",入力!G47)</f>
        <v/>
      </c>
      <c r="H47" s="287" t="str">
        <f>IF(入力!H47="","",入力!H47)</f>
        <v/>
      </c>
      <c r="I47" s="287" t="str">
        <f>IF(入力!I47="","",入力!I47)</f>
        <v/>
      </c>
      <c r="J47" s="287" t="str">
        <f>IF(入力!J47="","",入力!J47)</f>
        <v/>
      </c>
      <c r="K47" s="287" t="str">
        <f>IF(入力!K47="","",入力!K47)</f>
        <v/>
      </c>
      <c r="L47" s="287" t="str">
        <f>IF(入力!L47="","",入力!L47)</f>
        <v/>
      </c>
      <c r="M47" s="287" t="str">
        <f>IF(入力!M47="","",入力!M47)</f>
        <v/>
      </c>
      <c r="N47" s="287" t="str">
        <f>IF(入力!N47="","",入力!N47)</f>
        <v/>
      </c>
      <c r="O47" s="287" t="str">
        <f>IF(入力!O47="","",入力!O47)</f>
        <v/>
      </c>
    </row>
    <row r="48" spans="1:15" ht="15" customHeight="1">
      <c r="A48" s="287"/>
      <c r="B48" s="287"/>
      <c r="C48" s="292"/>
      <c r="D48" s="293"/>
      <c r="E48" s="293"/>
      <c r="F48" s="293"/>
      <c r="G48" s="287"/>
      <c r="H48" s="287"/>
      <c r="I48" s="287"/>
      <c r="J48" s="287"/>
      <c r="K48" s="287"/>
      <c r="L48" s="287"/>
      <c r="M48" s="287"/>
      <c r="N48" s="287"/>
      <c r="O48" s="287"/>
    </row>
    <row r="49" spans="1:15" ht="15" customHeight="1">
      <c r="A49" s="287">
        <v>13</v>
      </c>
      <c r="B49" s="287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87" t="str">
        <f>IF(入力!G49="","",入力!G49)</f>
        <v/>
      </c>
      <c r="H49" s="287" t="str">
        <f>IF(入力!H49="","",入力!H49)</f>
        <v/>
      </c>
      <c r="I49" s="287" t="str">
        <f>IF(入力!I49="","",入力!I49)</f>
        <v/>
      </c>
      <c r="J49" s="287" t="str">
        <f>IF(入力!J49="","",入力!J49)</f>
        <v/>
      </c>
      <c r="K49" s="287" t="str">
        <f>IF(入力!K49="","",入力!K49)</f>
        <v/>
      </c>
      <c r="L49" s="287" t="str">
        <f>IF(入力!L49="","",入力!L49)</f>
        <v/>
      </c>
      <c r="M49" s="287" t="str">
        <f>IF(入力!M49="","",入力!M49)</f>
        <v/>
      </c>
      <c r="N49" s="287" t="str">
        <f>IF(入力!N49="","",入力!N49)</f>
        <v/>
      </c>
      <c r="O49" s="287" t="str">
        <f>IF(入力!O49="","",入力!O49)</f>
        <v/>
      </c>
    </row>
    <row r="50" spans="1:15" ht="15" customHeight="1">
      <c r="A50" s="287"/>
      <c r="B50" s="287"/>
      <c r="C50" s="292"/>
      <c r="D50" s="293"/>
      <c r="E50" s="293"/>
      <c r="F50" s="293"/>
      <c r="G50" s="287"/>
      <c r="H50" s="287"/>
      <c r="I50" s="287"/>
      <c r="J50" s="287"/>
      <c r="K50" s="287"/>
      <c r="L50" s="287"/>
      <c r="M50" s="287"/>
      <c r="N50" s="287"/>
      <c r="O50" s="287"/>
    </row>
    <row r="51" spans="1:15" ht="15" customHeight="1">
      <c r="A51" s="287">
        <v>14</v>
      </c>
      <c r="B51" s="287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87" t="str">
        <f>IF(入力!G51="","",入力!G51)</f>
        <v/>
      </c>
      <c r="H51" s="287" t="str">
        <f>IF(入力!H51="","",入力!H51)</f>
        <v/>
      </c>
      <c r="I51" s="287" t="str">
        <f>IF(入力!I51="","",入力!I51)</f>
        <v/>
      </c>
      <c r="J51" s="287" t="str">
        <f>IF(入力!J51="","",入力!J51)</f>
        <v/>
      </c>
      <c r="K51" s="287" t="str">
        <f>IF(入力!K51="","",入力!K51)</f>
        <v/>
      </c>
      <c r="L51" s="287" t="str">
        <f>IF(入力!L51="","",入力!L51)</f>
        <v/>
      </c>
      <c r="M51" s="287" t="str">
        <f>IF(入力!M51="","",入力!M51)</f>
        <v/>
      </c>
      <c r="N51" s="287" t="str">
        <f>IF(入力!N51="","",入力!N51)</f>
        <v/>
      </c>
      <c r="O51" s="287" t="str">
        <f>IF(入力!O51="","",入力!O51)</f>
        <v/>
      </c>
    </row>
    <row r="52" spans="1:15" ht="15.75" customHeight="1">
      <c r="A52" s="287"/>
      <c r="B52" s="287"/>
      <c r="C52" s="292"/>
      <c r="D52" s="293"/>
      <c r="E52" s="293"/>
      <c r="F52" s="293"/>
      <c r="G52" s="287"/>
      <c r="H52" s="287"/>
      <c r="I52" s="287"/>
      <c r="J52" s="287"/>
      <c r="K52" s="287"/>
      <c r="L52" s="287"/>
      <c r="M52" s="287"/>
      <c r="N52" s="287"/>
      <c r="O52" s="287"/>
    </row>
    <row r="53" spans="1:15">
      <c r="A53" s="287"/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</row>
    <row r="54" spans="1:15">
      <c r="A54" s="287"/>
      <c r="B54" s="287"/>
      <c r="C54" s="287"/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8" t="s">
        <v>26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</row>
    <row r="2" spans="1:15" ht="14.45" customHeight="1">
      <c r="A2" s="287" t="s">
        <v>0</v>
      </c>
      <c r="B2" s="287"/>
      <c r="C2" s="298" t="str">
        <f>IF(入力!C3="","",入力!C3)</f>
        <v>Jump　ｕｐ　ちはら台</v>
      </c>
      <c r="D2" s="298"/>
      <c r="E2" s="298"/>
      <c r="F2" s="298"/>
      <c r="G2" s="298"/>
      <c r="H2" s="298"/>
      <c r="I2" s="298"/>
      <c r="J2" s="287" t="str">
        <f>IF(入力!J3="","",入力!J3)</f>
        <v>女子</v>
      </c>
      <c r="K2" s="287"/>
      <c r="L2" s="287"/>
      <c r="M2" s="287"/>
      <c r="N2" s="287"/>
      <c r="O2" s="287"/>
    </row>
    <row r="3" spans="1:15" ht="14.45" customHeight="1">
      <c r="A3" s="287"/>
      <c r="B3" s="287"/>
      <c r="C3" s="298"/>
      <c r="D3" s="298"/>
      <c r="E3" s="298"/>
      <c r="F3" s="298"/>
      <c r="G3" s="298"/>
      <c r="H3" s="298"/>
      <c r="I3" s="298"/>
      <c r="J3" s="287"/>
      <c r="K3" s="287"/>
      <c r="L3" s="287"/>
      <c r="M3" s="287"/>
      <c r="N3" s="287"/>
      <c r="O3" s="287"/>
    </row>
    <row r="4" spans="1:15" ht="15" customHeight="1">
      <c r="A4" s="287" t="s">
        <v>18</v>
      </c>
      <c r="B4" s="287"/>
      <c r="C4" s="299">
        <f>IF(入力!C4="","",IF(入力!C5="",入力!C4,入力!C4&amp;"　　"&amp;入力!C5))</f>
        <v>434181653</v>
      </c>
      <c r="D4" s="300"/>
      <c r="E4" s="300"/>
      <c r="F4" s="300"/>
      <c r="G4" s="300"/>
      <c r="H4" s="300"/>
      <c r="I4" s="300"/>
      <c r="J4" s="2"/>
      <c r="K4" s="2"/>
      <c r="L4" s="2"/>
      <c r="M4" s="2"/>
      <c r="N4" s="2"/>
      <c r="O4" s="3"/>
    </row>
    <row r="5" spans="1:15" ht="15" customHeight="1">
      <c r="A5" s="287"/>
      <c r="B5" s="287"/>
      <c r="C5" s="301"/>
      <c r="D5" s="302"/>
      <c r="E5" s="302"/>
      <c r="F5" s="302"/>
      <c r="G5" s="302"/>
      <c r="H5" s="302"/>
      <c r="I5" s="302"/>
      <c r="J5" s="303" t="s">
        <v>23</v>
      </c>
      <c r="K5" s="303"/>
      <c r="L5" s="303"/>
      <c r="M5" s="303"/>
      <c r="N5" s="303"/>
      <c r="O5" s="304"/>
    </row>
    <row r="6" spans="1:15" ht="12" customHeight="1">
      <c r="A6" s="287" t="s">
        <v>1</v>
      </c>
      <c r="B6" s="287"/>
      <c r="C6" s="288" t="str">
        <f>IF(入力!C8="","",入力!C8&amp;"　"&amp;入力!E8)</f>
        <v>仲尾 　智貴</v>
      </c>
      <c r="D6" s="289"/>
      <c r="E6" s="289"/>
      <c r="F6" s="289"/>
      <c r="G6" s="294" t="s">
        <v>17</v>
      </c>
      <c r="H6" s="294"/>
      <c r="I6" s="294"/>
      <c r="J6" s="294" t="s">
        <v>14</v>
      </c>
      <c r="K6" s="294"/>
      <c r="L6" s="294"/>
      <c r="M6" s="294" t="s">
        <v>15</v>
      </c>
      <c r="N6" s="294"/>
      <c r="O6" s="294"/>
    </row>
    <row r="7" spans="1:15" ht="13.5" customHeight="1">
      <c r="A7" s="287"/>
      <c r="B7" s="287"/>
      <c r="C7" s="290"/>
      <c r="D7" s="291"/>
      <c r="E7" s="291"/>
      <c r="F7" s="291"/>
      <c r="G7" s="295">
        <f>IF(入力!G7="","",入力!G7)</f>
        <v>509964330</v>
      </c>
      <c r="H7" s="295"/>
      <c r="I7" s="295"/>
      <c r="J7" s="295">
        <f>IF(入力!J7="","",入力!J7)</f>
        <v>291138</v>
      </c>
      <c r="K7" s="295"/>
      <c r="L7" s="295"/>
      <c r="M7" s="295" t="str">
        <f>IF(入力!M7="","",入力!M7)</f>
        <v/>
      </c>
      <c r="N7" s="295"/>
      <c r="O7" s="295"/>
    </row>
    <row r="8" spans="1:15" ht="13.5" customHeight="1">
      <c r="A8" s="287"/>
      <c r="B8" s="287"/>
      <c r="C8" s="292"/>
      <c r="D8" s="293"/>
      <c r="E8" s="293"/>
      <c r="F8" s="293"/>
      <c r="G8" s="295"/>
      <c r="H8" s="295"/>
      <c r="I8" s="295"/>
      <c r="J8" s="295"/>
      <c r="K8" s="295"/>
      <c r="L8" s="295"/>
      <c r="M8" s="295"/>
      <c r="N8" s="295"/>
      <c r="O8" s="295"/>
    </row>
    <row r="9" spans="1:15" ht="14.45" customHeight="1">
      <c r="A9" s="287" t="s">
        <v>19</v>
      </c>
      <c r="B9" s="287"/>
      <c r="C9" s="288" t="str">
        <f>IF(入力!C10="","",入力!C10&amp;"　"&amp;入力!E10)</f>
        <v>伊藤 　匡哉</v>
      </c>
      <c r="D9" s="289"/>
      <c r="E9" s="289"/>
      <c r="F9" s="289"/>
      <c r="G9" s="295">
        <f>IF(入力!G9="","",入力!G9)</f>
        <v>516827729</v>
      </c>
      <c r="H9" s="295"/>
      <c r="I9" s="295"/>
      <c r="J9" s="295" t="str">
        <f>IF(入力!J9="","",入力!J9)</f>
        <v/>
      </c>
      <c r="K9" s="295"/>
      <c r="L9" s="295"/>
      <c r="M9" s="295" t="str">
        <f>IF(入力!M9="","",入力!M9)</f>
        <v/>
      </c>
      <c r="N9" s="295"/>
      <c r="O9" s="295"/>
    </row>
    <row r="10" spans="1:15" ht="14.45" customHeight="1">
      <c r="A10" s="287"/>
      <c r="B10" s="287"/>
      <c r="C10" s="292"/>
      <c r="D10" s="293"/>
      <c r="E10" s="293"/>
      <c r="F10" s="293"/>
      <c r="G10" s="295"/>
      <c r="H10" s="295"/>
      <c r="I10" s="295"/>
      <c r="J10" s="295"/>
      <c r="K10" s="295"/>
      <c r="L10" s="295"/>
      <c r="M10" s="295"/>
      <c r="N10" s="295"/>
      <c r="O10" s="295"/>
    </row>
    <row r="11" spans="1:15" ht="14.45" customHeight="1">
      <c r="A11" s="287" t="s">
        <v>20</v>
      </c>
      <c r="B11" s="287"/>
      <c r="C11" s="288" t="str">
        <f>IF(入力!C12="","",入力!C12&amp;"　"&amp;入力!E12)</f>
        <v>原　恒昭</v>
      </c>
      <c r="D11" s="289"/>
      <c r="E11" s="289"/>
      <c r="F11" s="289"/>
      <c r="G11" s="295">
        <f>IF(入力!G11="","",入力!G11)</f>
        <v>512372608</v>
      </c>
      <c r="H11" s="295"/>
      <c r="I11" s="295"/>
      <c r="J11" s="295">
        <f>IF(入力!J11="","",入力!J11)</f>
        <v>26979</v>
      </c>
      <c r="K11" s="295"/>
      <c r="L11" s="295"/>
      <c r="M11" s="295" t="str">
        <f>IF(入力!M11="","",入力!M11)</f>
        <v/>
      </c>
      <c r="N11" s="295"/>
      <c r="O11" s="295"/>
    </row>
    <row r="12" spans="1:15" ht="14.45" customHeight="1">
      <c r="A12" s="287"/>
      <c r="B12" s="287"/>
      <c r="C12" s="292"/>
      <c r="D12" s="293"/>
      <c r="E12" s="293"/>
      <c r="F12" s="293"/>
      <c r="G12" s="295"/>
      <c r="H12" s="295"/>
      <c r="I12" s="295"/>
      <c r="J12" s="295"/>
      <c r="K12" s="295"/>
      <c r="L12" s="295"/>
      <c r="M12" s="295"/>
      <c r="N12" s="295"/>
      <c r="O12" s="295"/>
    </row>
    <row r="13" spans="1:15" ht="15" customHeight="1">
      <c r="A13" s="287" t="s">
        <v>4</v>
      </c>
      <c r="B13" s="287"/>
      <c r="C13" s="288" t="str">
        <f>IF(入力!C14="","",入力!C14&amp;"　"&amp;入力!E14)</f>
        <v/>
      </c>
      <c r="D13" s="289"/>
      <c r="E13" s="289"/>
      <c r="F13" s="289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7"/>
      <c r="B14" s="287"/>
      <c r="C14" s="292"/>
      <c r="D14" s="293"/>
      <c r="E14" s="293"/>
      <c r="F14" s="293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7" t="s">
        <v>5</v>
      </c>
      <c r="B15" s="287"/>
      <c r="C15" s="288" t="str">
        <f>IF(入力!C16="","",入力!C16&amp;"　"&amp;入力!E16)</f>
        <v>猪俣　晃二</v>
      </c>
      <c r="D15" s="289"/>
      <c r="E15" s="289"/>
      <c r="F15" s="296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7"/>
      <c r="B16" s="287"/>
      <c r="C16" s="292"/>
      <c r="D16" s="293"/>
      <c r="E16" s="293"/>
      <c r="F16" s="297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7" t="s">
        <v>6</v>
      </c>
      <c r="B17" s="287"/>
      <c r="C17" s="298" t="str">
        <f>IF(入力!C17="","",入力!C17&amp;"　"&amp;入力!E17)</f>
        <v>千葉県市原市ちはら台西６－１５－６　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</row>
    <row r="18" spans="1:15" ht="14.45" customHeight="1">
      <c r="A18" s="287"/>
      <c r="B18" s="287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</row>
    <row r="19" spans="1:15" ht="14.45" customHeight="1">
      <c r="A19" s="287" t="s">
        <v>7</v>
      </c>
      <c r="B19" s="287"/>
      <c r="C19" s="298" t="str">
        <f>IF(入力!C19="","",入力!C19&amp;"　"&amp;入力!E19)</f>
        <v>０９０-４１２２-６５２８　</v>
      </c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</row>
    <row r="20" spans="1:15" ht="14.45" customHeight="1">
      <c r="A20" s="287"/>
      <c r="B20" s="287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</row>
    <row r="21" spans="1:15" ht="14.45" customHeight="1">
      <c r="A21" s="287" t="s">
        <v>8</v>
      </c>
      <c r="B21" s="287"/>
      <c r="C21" s="298" t="str">
        <f>IF(入力!C21="","",入力!C21&amp;"－"&amp;入力!E21&amp;"－"&amp;入力!G21)</f>
        <v>90－4122－6528</v>
      </c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</row>
    <row r="22" spans="1:15" ht="14.45" customHeight="1">
      <c r="A22" s="287"/>
      <c r="B22" s="287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</row>
    <row r="23" spans="1:15">
      <c r="A23" s="287"/>
      <c r="B23" s="287" t="s">
        <v>9</v>
      </c>
      <c r="C23" s="287" t="s">
        <v>10</v>
      </c>
      <c r="D23" s="287"/>
      <c r="E23" s="287"/>
      <c r="F23" s="287"/>
      <c r="G23" s="287" t="s">
        <v>11</v>
      </c>
      <c r="H23" s="287"/>
      <c r="I23" s="287" t="s">
        <v>12</v>
      </c>
      <c r="J23" s="287"/>
      <c r="K23" s="287"/>
      <c r="L23" s="287"/>
      <c r="M23" s="287" t="s">
        <v>21</v>
      </c>
      <c r="N23" s="287"/>
      <c r="O23" s="287"/>
    </row>
    <row r="24" spans="1:15">
      <c r="A24" s="287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</row>
    <row r="25" spans="1:15" ht="15" customHeight="1">
      <c r="A25" s="287">
        <v>1</v>
      </c>
      <c r="B25" s="287" t="str">
        <f>IF(入力!B25="","",入力!B25)</f>
        <v>①</v>
      </c>
      <c r="C25" s="288" t="str">
        <f>IF(入力!C26="","",入力!C26&amp;"　"&amp;入力!E26)</f>
        <v>仲尾 　奈々美</v>
      </c>
      <c r="D25" s="289"/>
      <c r="E25" s="289"/>
      <c r="F25" s="289"/>
      <c r="G25" s="287">
        <f>IF(入力!G25="","",入力!G25)</f>
        <v>5</v>
      </c>
      <c r="H25" s="287" t="str">
        <f>IF(入力!H25="","",入力!H25)</f>
        <v/>
      </c>
      <c r="I25" s="287" t="str">
        <f>IF(入力!I25="","",入力!I25)</f>
        <v>水の江小学校</v>
      </c>
      <c r="J25" s="287" t="str">
        <f>IF(入力!J25="","",入力!J25)</f>
        <v/>
      </c>
      <c r="K25" s="287" t="str">
        <f>IF(入力!K25="","",入力!K25)</f>
        <v/>
      </c>
      <c r="L25" s="287" t="str">
        <f>IF(入力!L25="","",入力!L25)</f>
        <v/>
      </c>
      <c r="M25" s="287">
        <f>IF(入力!M25="","",入力!M25)</f>
        <v>512211347</v>
      </c>
      <c r="N25" s="287" t="str">
        <f>IF(入力!N25="","",入力!N25)</f>
        <v/>
      </c>
      <c r="O25" s="287" t="str">
        <f>IF(入力!O25="","",入力!O25)</f>
        <v/>
      </c>
    </row>
    <row r="26" spans="1:15" ht="15" customHeight="1">
      <c r="A26" s="287"/>
      <c r="B26" s="287"/>
      <c r="C26" s="292"/>
      <c r="D26" s="293"/>
      <c r="E26" s="293"/>
      <c r="F26" s="293"/>
      <c r="G26" s="287"/>
      <c r="H26" s="287"/>
      <c r="I26" s="287"/>
      <c r="J26" s="287"/>
      <c r="K26" s="287"/>
      <c r="L26" s="287"/>
      <c r="M26" s="287"/>
      <c r="N26" s="287"/>
      <c r="O26" s="287"/>
    </row>
    <row r="27" spans="1:15" ht="15" customHeight="1">
      <c r="A27" s="287">
        <v>2</v>
      </c>
      <c r="B27" s="287">
        <f>IF(入力!B27="","",入力!B27)</f>
        <v>2</v>
      </c>
      <c r="C27" s="288" t="str">
        <f>IF(入力!C28="","",入力!C28&amp;"　"&amp;入力!E28)</f>
        <v>岡田　みのり</v>
      </c>
      <c r="D27" s="289"/>
      <c r="E27" s="289"/>
      <c r="F27" s="289"/>
      <c r="G27" s="287">
        <f>IF(入力!G27="","",入力!G27)</f>
        <v>5</v>
      </c>
      <c r="H27" s="287" t="str">
        <f>IF(入力!H27="","",入力!H27)</f>
        <v/>
      </c>
      <c r="I27" s="287" t="str">
        <f>IF(入力!I27="","",入力!I27)</f>
        <v>清水谷小学校</v>
      </c>
      <c r="J27" s="287" t="str">
        <f>IF(入力!J27="","",入力!J27)</f>
        <v/>
      </c>
      <c r="K27" s="287" t="str">
        <f>IF(入力!K27="","",入力!K27)</f>
        <v/>
      </c>
      <c r="L27" s="287" t="str">
        <f>IF(入力!L27="","",入力!L27)</f>
        <v/>
      </c>
      <c r="M27" s="287">
        <f>IF(入力!M27="","",入力!M27)</f>
        <v>512576716</v>
      </c>
      <c r="N27" s="287" t="str">
        <f>IF(入力!N27="","",入力!N27)</f>
        <v/>
      </c>
      <c r="O27" s="287" t="str">
        <f>IF(入力!O27="","",入力!O27)</f>
        <v/>
      </c>
    </row>
    <row r="28" spans="1:15" ht="15" customHeight="1">
      <c r="A28" s="287"/>
      <c r="B28" s="287"/>
      <c r="C28" s="292"/>
      <c r="D28" s="293"/>
      <c r="E28" s="293"/>
      <c r="F28" s="293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15" customHeight="1">
      <c r="A29" s="287">
        <v>3</v>
      </c>
      <c r="B29" s="287">
        <f>IF(入力!B29="","",入力!B29)</f>
        <v>3</v>
      </c>
      <c r="C29" s="288" t="str">
        <f>IF(入力!C30="","",入力!C30&amp;"　"&amp;入力!E30)</f>
        <v>江口　花那</v>
      </c>
      <c r="D29" s="289"/>
      <c r="E29" s="289"/>
      <c r="F29" s="289"/>
      <c r="G29" s="287">
        <f>IF(入力!G29="","",入力!G29)</f>
        <v>5</v>
      </c>
      <c r="H29" s="287" t="str">
        <f>IF(入力!H29="","",入力!H29)</f>
        <v/>
      </c>
      <c r="I29" s="287" t="str">
        <f>IF(入力!I29="","",入力!I29)</f>
        <v>牧園小学校</v>
      </c>
      <c r="J29" s="287" t="str">
        <f>IF(入力!J29="","",入力!J29)</f>
        <v/>
      </c>
      <c r="K29" s="287" t="str">
        <f>IF(入力!K29="","",入力!K29)</f>
        <v/>
      </c>
      <c r="L29" s="287" t="str">
        <f>IF(入力!L29="","",入力!L29)</f>
        <v/>
      </c>
      <c r="M29" s="287">
        <f>IF(入力!M29="","",入力!M29)</f>
        <v>512596414</v>
      </c>
      <c r="N29" s="287" t="str">
        <f>IF(入力!N29="","",入力!N29)</f>
        <v/>
      </c>
      <c r="O29" s="287" t="str">
        <f>IF(入力!O29="","",入力!O29)</f>
        <v/>
      </c>
    </row>
    <row r="30" spans="1:15" ht="15" customHeight="1">
      <c r="A30" s="287"/>
      <c r="B30" s="287"/>
      <c r="C30" s="292"/>
      <c r="D30" s="293"/>
      <c r="E30" s="293"/>
      <c r="F30" s="293"/>
      <c r="G30" s="287"/>
      <c r="H30" s="287"/>
      <c r="I30" s="287"/>
      <c r="J30" s="287"/>
      <c r="K30" s="287"/>
      <c r="L30" s="287"/>
      <c r="M30" s="287"/>
      <c r="N30" s="287"/>
      <c r="O30" s="287"/>
    </row>
    <row r="31" spans="1:15" ht="15" customHeight="1">
      <c r="A31" s="287">
        <v>4</v>
      </c>
      <c r="B31" s="287">
        <f>IF(入力!B31="","",入力!B31)</f>
        <v>4</v>
      </c>
      <c r="C31" s="288" t="str">
        <f>IF(入力!C32="","",入力!C32&amp;"　"&amp;入力!E32)</f>
        <v>生駒　優奈</v>
      </c>
      <c r="D31" s="289"/>
      <c r="E31" s="289"/>
      <c r="F31" s="289"/>
      <c r="G31" s="287">
        <f>IF(入力!G31="","",入力!G31)</f>
        <v>5</v>
      </c>
      <c r="H31" s="287" t="str">
        <f>IF(入力!H31="","",入力!H31)</f>
        <v/>
      </c>
      <c r="I31" s="287" t="str">
        <f>IF(入力!I31="","",入力!I31)</f>
        <v>牧園小学校</v>
      </c>
      <c r="J31" s="287" t="str">
        <f>IF(入力!J31="","",入力!J31)</f>
        <v/>
      </c>
      <c r="K31" s="287" t="str">
        <f>IF(入力!K31="","",入力!K31)</f>
        <v/>
      </c>
      <c r="L31" s="287" t="str">
        <f>IF(入力!L31="","",入力!L31)</f>
        <v/>
      </c>
      <c r="M31" s="287">
        <f>IF(入力!M31="","",入力!M31)</f>
        <v>515843852</v>
      </c>
      <c r="N31" s="287" t="str">
        <f>IF(入力!N31="","",入力!N31)</f>
        <v/>
      </c>
      <c r="O31" s="287" t="str">
        <f>IF(入力!O31="","",入力!O31)</f>
        <v/>
      </c>
    </row>
    <row r="32" spans="1:15" ht="15" customHeight="1">
      <c r="A32" s="287"/>
      <c r="B32" s="287"/>
      <c r="C32" s="292"/>
      <c r="D32" s="293"/>
      <c r="E32" s="293"/>
      <c r="F32" s="293"/>
      <c r="G32" s="287"/>
      <c r="H32" s="287"/>
      <c r="I32" s="287"/>
      <c r="J32" s="287"/>
      <c r="K32" s="287"/>
      <c r="L32" s="287"/>
      <c r="M32" s="287"/>
      <c r="N32" s="287"/>
      <c r="O32" s="287"/>
    </row>
    <row r="33" spans="1:15" ht="15" customHeight="1">
      <c r="A33" s="287">
        <v>5</v>
      </c>
      <c r="B33" s="287">
        <f>IF(入力!B33="","",入力!B33)</f>
        <v>5</v>
      </c>
      <c r="C33" s="288" t="str">
        <f>IF(入力!C34="","",入力!C34&amp;"　"&amp;入力!E34)</f>
        <v>松田　優里菜</v>
      </c>
      <c r="D33" s="289"/>
      <c r="E33" s="289"/>
      <c r="F33" s="289"/>
      <c r="G33" s="287">
        <f>IF(入力!G33="","",入力!G33)</f>
        <v>4</v>
      </c>
      <c r="H33" s="287" t="str">
        <f>IF(入力!H33="","",入力!H33)</f>
        <v/>
      </c>
      <c r="I33" s="287" t="str">
        <f>IF(入力!I33="","",入力!I33)</f>
        <v>金沢小学校</v>
      </c>
      <c r="J33" s="287" t="str">
        <f>IF(入力!J33="","",入力!J33)</f>
        <v/>
      </c>
      <c r="K33" s="287" t="str">
        <f>IF(入力!K33="","",入力!K33)</f>
        <v/>
      </c>
      <c r="L33" s="287" t="str">
        <f>IF(入力!L33="","",入力!L33)</f>
        <v/>
      </c>
      <c r="M33" s="287">
        <f>IF(入力!M33="","",入力!M33)</f>
        <v>513411303</v>
      </c>
      <c r="N33" s="287" t="str">
        <f>IF(入力!N33="","",入力!N33)</f>
        <v/>
      </c>
      <c r="O33" s="287" t="str">
        <f>IF(入力!O33="","",入力!O33)</f>
        <v/>
      </c>
    </row>
    <row r="34" spans="1:15" ht="15" customHeight="1">
      <c r="A34" s="287"/>
      <c r="B34" s="287"/>
      <c r="C34" s="292"/>
      <c r="D34" s="293"/>
      <c r="E34" s="293"/>
      <c r="F34" s="293"/>
      <c r="G34" s="287"/>
      <c r="H34" s="287"/>
      <c r="I34" s="287"/>
      <c r="J34" s="287"/>
      <c r="K34" s="287"/>
      <c r="L34" s="287"/>
      <c r="M34" s="287"/>
      <c r="N34" s="287"/>
      <c r="O34" s="287"/>
    </row>
    <row r="35" spans="1:15" ht="15" customHeight="1">
      <c r="A35" s="287">
        <v>6</v>
      </c>
      <c r="B35" s="287">
        <f>IF(入力!B35="","",入力!B35)</f>
        <v>6</v>
      </c>
      <c r="C35" s="288" t="str">
        <f>IF(入力!C36="","",入力!C36&amp;"　"&amp;入力!E36)</f>
        <v>森 　心咲</v>
      </c>
      <c r="D35" s="289"/>
      <c r="E35" s="289"/>
      <c r="F35" s="289"/>
      <c r="G35" s="287">
        <f>IF(入力!G35="","",入力!G35)</f>
        <v>4</v>
      </c>
      <c r="H35" s="287" t="str">
        <f>IF(入力!H35="","",入力!H35)</f>
        <v/>
      </c>
      <c r="I35" s="287" t="str">
        <f>IF(入力!I35="","",入力!I35)</f>
        <v>清水谷小学校</v>
      </c>
      <c r="J35" s="287" t="str">
        <f>IF(入力!J35="","",入力!J35)</f>
        <v/>
      </c>
      <c r="K35" s="287" t="str">
        <f>IF(入力!K35="","",入力!K35)</f>
        <v/>
      </c>
      <c r="L35" s="287" t="str">
        <f>IF(入力!L35="","",入力!L35)</f>
        <v/>
      </c>
      <c r="M35" s="287">
        <f>IF(入力!M35="","",入力!M35)</f>
        <v>514556868</v>
      </c>
      <c r="N35" s="287" t="str">
        <f>IF(入力!N35="","",入力!N35)</f>
        <v/>
      </c>
      <c r="O35" s="287" t="str">
        <f>IF(入力!O35="","",入力!O35)</f>
        <v/>
      </c>
    </row>
    <row r="36" spans="1:15" ht="15" customHeight="1">
      <c r="A36" s="287"/>
      <c r="B36" s="287"/>
      <c r="C36" s="292"/>
      <c r="D36" s="293"/>
      <c r="E36" s="293"/>
      <c r="F36" s="293"/>
      <c r="G36" s="287"/>
      <c r="H36" s="287"/>
      <c r="I36" s="287"/>
      <c r="J36" s="287"/>
      <c r="K36" s="287"/>
      <c r="L36" s="287"/>
      <c r="M36" s="287"/>
      <c r="N36" s="287"/>
      <c r="O36" s="287"/>
    </row>
    <row r="37" spans="1:15" ht="15" customHeight="1">
      <c r="A37" s="287">
        <v>7</v>
      </c>
      <c r="B37" s="287">
        <f>IF(入力!B37="","",入力!B37)</f>
        <v>7</v>
      </c>
      <c r="C37" s="288" t="str">
        <f>IF(入力!C38="","",入力!C38&amp;"　"&amp;入力!E38)</f>
        <v>濵田　優奈</v>
      </c>
      <c r="D37" s="289"/>
      <c r="E37" s="289"/>
      <c r="F37" s="289"/>
      <c r="G37" s="287">
        <f>IF(入力!G37="","",入力!G37)</f>
        <v>4</v>
      </c>
      <c r="H37" s="287" t="str">
        <f>IF(入力!H37="","",入力!H37)</f>
        <v/>
      </c>
      <c r="I37" s="287" t="str">
        <f>IF(入力!I37="","",入力!I37)</f>
        <v>清水谷小学校</v>
      </c>
      <c r="J37" s="287" t="str">
        <f>IF(入力!J37="","",入力!J37)</f>
        <v/>
      </c>
      <c r="K37" s="287" t="str">
        <f>IF(入力!K37="","",入力!K37)</f>
        <v/>
      </c>
      <c r="L37" s="287" t="str">
        <f>IF(入力!L37="","",入力!L37)</f>
        <v/>
      </c>
      <c r="M37" s="287">
        <f>IF(入力!M37="","",入力!M37)</f>
        <v>515584026</v>
      </c>
      <c r="N37" s="287" t="str">
        <f>IF(入力!N37="","",入力!N37)</f>
        <v/>
      </c>
      <c r="O37" s="287" t="str">
        <f>IF(入力!O37="","",入力!O37)</f>
        <v/>
      </c>
    </row>
    <row r="38" spans="1:15" ht="15" customHeight="1">
      <c r="A38" s="287"/>
      <c r="B38" s="287"/>
      <c r="C38" s="292"/>
      <c r="D38" s="293"/>
      <c r="E38" s="293"/>
      <c r="F38" s="293"/>
      <c r="G38" s="287"/>
      <c r="H38" s="287"/>
      <c r="I38" s="287"/>
      <c r="J38" s="287"/>
      <c r="K38" s="287"/>
      <c r="L38" s="287"/>
      <c r="M38" s="287"/>
      <c r="N38" s="287"/>
      <c r="O38" s="287"/>
    </row>
    <row r="39" spans="1:15" ht="15" customHeight="1">
      <c r="A39" s="287">
        <v>8</v>
      </c>
      <c r="B39" s="287">
        <f>IF(入力!B39="","",入力!B39)</f>
        <v>8</v>
      </c>
      <c r="C39" s="288" t="str">
        <f>IF(入力!C40="","",入力!C40&amp;"　"&amp;入力!E40)</f>
        <v>高橋 　優菜</v>
      </c>
      <c r="D39" s="289"/>
      <c r="E39" s="289"/>
      <c r="F39" s="289"/>
      <c r="G39" s="287">
        <f>IF(入力!G39="","",入力!G39)</f>
        <v>4</v>
      </c>
      <c r="H39" s="287" t="str">
        <f>IF(入力!H39="","",入力!H39)</f>
        <v/>
      </c>
      <c r="I39" s="287" t="str">
        <f>IF(入力!I39="","",入力!I39)</f>
        <v>清水谷小学校</v>
      </c>
      <c r="J39" s="287" t="str">
        <f>IF(入力!J39="","",入力!J39)</f>
        <v/>
      </c>
      <c r="K39" s="287" t="str">
        <f>IF(入力!K39="","",入力!K39)</f>
        <v/>
      </c>
      <c r="L39" s="287" t="str">
        <f>IF(入力!L39="","",入力!L39)</f>
        <v/>
      </c>
      <c r="M39" s="287">
        <f>IF(入力!M39="","",入力!M39)</f>
        <v>516000109</v>
      </c>
      <c r="N39" s="287" t="str">
        <f>IF(入力!N39="","",入力!N39)</f>
        <v/>
      </c>
      <c r="O39" s="287" t="str">
        <f>IF(入力!O39="","",入力!O39)</f>
        <v/>
      </c>
    </row>
    <row r="40" spans="1:15" ht="15" customHeight="1">
      <c r="A40" s="287"/>
      <c r="B40" s="287"/>
      <c r="C40" s="292"/>
      <c r="D40" s="293"/>
      <c r="E40" s="293"/>
      <c r="F40" s="293"/>
      <c r="G40" s="287"/>
      <c r="H40" s="287"/>
      <c r="I40" s="287"/>
      <c r="J40" s="287"/>
      <c r="K40" s="287"/>
      <c r="L40" s="287"/>
      <c r="M40" s="287"/>
      <c r="N40" s="287"/>
      <c r="O40" s="287"/>
    </row>
    <row r="41" spans="1:15" ht="15" customHeight="1">
      <c r="A41" s="287">
        <v>9</v>
      </c>
      <c r="B41" s="287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87" t="str">
        <f>IF(入力!G41="","",入力!G41)</f>
        <v/>
      </c>
      <c r="H41" s="287" t="str">
        <f>IF(入力!H41="","",入力!H41)</f>
        <v/>
      </c>
      <c r="I41" s="287" t="str">
        <f>IF(入力!I41="","",入力!I41)</f>
        <v/>
      </c>
      <c r="J41" s="287" t="str">
        <f>IF(入力!J41="","",入力!J41)</f>
        <v/>
      </c>
      <c r="K41" s="287" t="str">
        <f>IF(入力!K41="","",入力!K41)</f>
        <v/>
      </c>
      <c r="L41" s="287" t="str">
        <f>IF(入力!L41="","",入力!L41)</f>
        <v/>
      </c>
      <c r="M41" s="287" t="str">
        <f>IF(入力!M41="","",入力!M41)</f>
        <v/>
      </c>
      <c r="N41" s="287" t="str">
        <f>IF(入力!N41="","",入力!N41)</f>
        <v/>
      </c>
      <c r="O41" s="287" t="str">
        <f>IF(入力!O41="","",入力!O41)</f>
        <v/>
      </c>
    </row>
    <row r="42" spans="1:15" ht="15" customHeight="1">
      <c r="A42" s="287"/>
      <c r="B42" s="287"/>
      <c r="C42" s="292"/>
      <c r="D42" s="293"/>
      <c r="E42" s="293"/>
      <c r="F42" s="293"/>
      <c r="G42" s="287"/>
      <c r="H42" s="287"/>
      <c r="I42" s="287"/>
      <c r="J42" s="287"/>
      <c r="K42" s="287"/>
      <c r="L42" s="287"/>
      <c r="M42" s="287"/>
      <c r="N42" s="287"/>
      <c r="O42" s="287"/>
    </row>
    <row r="43" spans="1:15" ht="15" customHeight="1">
      <c r="A43" s="287">
        <v>10</v>
      </c>
      <c r="B43" s="287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87" t="str">
        <f>IF(入力!G43="","",入力!G43)</f>
        <v/>
      </c>
      <c r="H43" s="287" t="str">
        <f>IF(入力!H43="","",入力!H43)</f>
        <v/>
      </c>
      <c r="I43" s="287" t="str">
        <f>IF(入力!I43="","",入力!I43)</f>
        <v/>
      </c>
      <c r="J43" s="287" t="str">
        <f>IF(入力!J43="","",入力!J43)</f>
        <v/>
      </c>
      <c r="K43" s="287" t="str">
        <f>IF(入力!K43="","",入力!K43)</f>
        <v/>
      </c>
      <c r="L43" s="287" t="str">
        <f>IF(入力!L43="","",入力!L43)</f>
        <v/>
      </c>
      <c r="M43" s="287" t="str">
        <f>IF(入力!M43="","",入力!M43)</f>
        <v/>
      </c>
      <c r="N43" s="287" t="str">
        <f>IF(入力!N43="","",入力!N43)</f>
        <v/>
      </c>
      <c r="O43" s="287" t="str">
        <f>IF(入力!O43="","",入力!O43)</f>
        <v/>
      </c>
    </row>
    <row r="44" spans="1:15" ht="15" customHeight="1">
      <c r="A44" s="287"/>
      <c r="B44" s="287"/>
      <c r="C44" s="292"/>
      <c r="D44" s="293"/>
      <c r="E44" s="293"/>
      <c r="F44" s="293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15" customHeight="1">
      <c r="A45" s="287">
        <v>11</v>
      </c>
      <c r="B45" s="287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87" t="str">
        <f>IF(入力!G45="","",入力!G45)</f>
        <v/>
      </c>
      <c r="H45" s="287" t="str">
        <f>IF(入力!H45="","",入力!H45)</f>
        <v/>
      </c>
      <c r="I45" s="287" t="str">
        <f>IF(入力!I45="","",入力!I45)</f>
        <v/>
      </c>
      <c r="J45" s="287" t="str">
        <f>IF(入力!J45="","",入力!J45)</f>
        <v/>
      </c>
      <c r="K45" s="287" t="str">
        <f>IF(入力!K45="","",入力!K45)</f>
        <v/>
      </c>
      <c r="L45" s="287" t="str">
        <f>IF(入力!L45="","",入力!L45)</f>
        <v/>
      </c>
      <c r="M45" s="287" t="str">
        <f>IF(入力!M45="","",入力!M45)</f>
        <v/>
      </c>
      <c r="N45" s="287" t="str">
        <f>IF(入力!N45="","",入力!N45)</f>
        <v/>
      </c>
      <c r="O45" s="287" t="str">
        <f>IF(入力!O45="","",入力!O45)</f>
        <v/>
      </c>
    </row>
    <row r="46" spans="1:15" ht="15" customHeight="1">
      <c r="A46" s="287"/>
      <c r="B46" s="287"/>
      <c r="C46" s="292"/>
      <c r="D46" s="293"/>
      <c r="E46" s="293"/>
      <c r="F46" s="293"/>
      <c r="G46" s="287"/>
      <c r="H46" s="287"/>
      <c r="I46" s="287"/>
      <c r="J46" s="287"/>
      <c r="K46" s="287"/>
      <c r="L46" s="287"/>
      <c r="M46" s="287"/>
      <c r="N46" s="287"/>
      <c r="O46" s="287"/>
    </row>
    <row r="47" spans="1:15" ht="15" customHeight="1">
      <c r="A47" s="287">
        <v>12</v>
      </c>
      <c r="B47" s="287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87" t="str">
        <f>IF(入力!G47="","",入力!G47)</f>
        <v/>
      </c>
      <c r="H47" s="287" t="str">
        <f>IF(入力!H47="","",入力!H47)</f>
        <v/>
      </c>
      <c r="I47" s="287" t="str">
        <f>IF(入力!I47="","",入力!I47)</f>
        <v/>
      </c>
      <c r="J47" s="287" t="str">
        <f>IF(入力!J47="","",入力!J47)</f>
        <v/>
      </c>
      <c r="K47" s="287" t="str">
        <f>IF(入力!K47="","",入力!K47)</f>
        <v/>
      </c>
      <c r="L47" s="287" t="str">
        <f>IF(入力!L47="","",入力!L47)</f>
        <v/>
      </c>
      <c r="M47" s="287" t="str">
        <f>IF(入力!M47="","",入力!M47)</f>
        <v/>
      </c>
      <c r="N47" s="287" t="str">
        <f>IF(入力!N47="","",入力!N47)</f>
        <v/>
      </c>
      <c r="O47" s="287" t="str">
        <f>IF(入力!O47="","",入力!O47)</f>
        <v/>
      </c>
    </row>
    <row r="48" spans="1:15" ht="15" customHeight="1">
      <c r="A48" s="287"/>
      <c r="B48" s="287"/>
      <c r="C48" s="292"/>
      <c r="D48" s="293"/>
      <c r="E48" s="293"/>
      <c r="F48" s="293"/>
      <c r="G48" s="287"/>
      <c r="H48" s="287"/>
      <c r="I48" s="287"/>
      <c r="J48" s="287"/>
      <c r="K48" s="287"/>
      <c r="L48" s="287"/>
      <c r="M48" s="287"/>
      <c r="N48" s="287"/>
      <c r="O48" s="287"/>
    </row>
    <row r="49" spans="1:15" ht="15" customHeight="1">
      <c r="A49" s="287">
        <v>13</v>
      </c>
      <c r="B49" s="287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87" t="str">
        <f>IF(入力!G49="","",入力!G49)</f>
        <v/>
      </c>
      <c r="H49" s="287" t="str">
        <f>IF(入力!H49="","",入力!H49)</f>
        <v/>
      </c>
      <c r="I49" s="287" t="str">
        <f>IF(入力!I49="","",入力!I49)</f>
        <v/>
      </c>
      <c r="J49" s="287" t="str">
        <f>IF(入力!J49="","",入力!J49)</f>
        <v/>
      </c>
      <c r="K49" s="287" t="str">
        <f>IF(入力!K49="","",入力!K49)</f>
        <v/>
      </c>
      <c r="L49" s="287" t="str">
        <f>IF(入力!L49="","",入力!L49)</f>
        <v/>
      </c>
      <c r="M49" s="287" t="str">
        <f>IF(入力!M49="","",入力!M49)</f>
        <v/>
      </c>
      <c r="N49" s="287" t="str">
        <f>IF(入力!N49="","",入力!N49)</f>
        <v/>
      </c>
      <c r="O49" s="287" t="str">
        <f>IF(入力!O49="","",入力!O49)</f>
        <v/>
      </c>
    </row>
    <row r="50" spans="1:15" ht="15" customHeight="1">
      <c r="A50" s="287"/>
      <c r="B50" s="287"/>
      <c r="C50" s="292"/>
      <c r="D50" s="293"/>
      <c r="E50" s="293"/>
      <c r="F50" s="293"/>
      <c r="G50" s="287"/>
      <c r="H50" s="287"/>
      <c r="I50" s="287"/>
      <c r="J50" s="287"/>
      <c r="K50" s="287"/>
      <c r="L50" s="287"/>
      <c r="M50" s="287"/>
      <c r="N50" s="287"/>
      <c r="O50" s="287"/>
    </row>
    <row r="51" spans="1:15" ht="15" customHeight="1">
      <c r="A51" s="287">
        <v>14</v>
      </c>
      <c r="B51" s="287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87" t="str">
        <f>IF(入力!G51="","",入力!G51)</f>
        <v/>
      </c>
      <c r="H51" s="287" t="str">
        <f>IF(入力!H51="","",入力!H51)</f>
        <v/>
      </c>
      <c r="I51" s="287" t="str">
        <f>IF(入力!I51="","",入力!I51)</f>
        <v/>
      </c>
      <c r="J51" s="287" t="str">
        <f>IF(入力!J51="","",入力!J51)</f>
        <v/>
      </c>
      <c r="K51" s="287" t="str">
        <f>IF(入力!K51="","",入力!K51)</f>
        <v/>
      </c>
      <c r="L51" s="287" t="str">
        <f>IF(入力!L51="","",入力!L51)</f>
        <v/>
      </c>
      <c r="M51" s="287" t="str">
        <f>IF(入力!M51="","",入力!M51)</f>
        <v/>
      </c>
      <c r="N51" s="287" t="str">
        <f>IF(入力!N51="","",入力!N51)</f>
        <v/>
      </c>
      <c r="O51" s="287" t="str">
        <f>IF(入力!O51="","",入力!O51)</f>
        <v/>
      </c>
    </row>
    <row r="52" spans="1:15" ht="15.75" customHeight="1">
      <c r="A52" s="287"/>
      <c r="B52" s="287"/>
      <c r="C52" s="292"/>
      <c r="D52" s="293"/>
      <c r="E52" s="293"/>
      <c r="F52" s="293"/>
      <c r="G52" s="287"/>
      <c r="H52" s="287"/>
      <c r="I52" s="287"/>
      <c r="J52" s="287"/>
      <c r="K52" s="287"/>
      <c r="L52" s="287"/>
      <c r="M52" s="287"/>
      <c r="N52" s="287"/>
      <c r="O52" s="287"/>
    </row>
    <row r="53" spans="1:15">
      <c r="A53" s="287"/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</row>
    <row r="54" spans="1:15">
      <c r="A54" s="287"/>
      <c r="B54" s="287"/>
      <c r="C54" s="287"/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9" t="s">
        <v>80</v>
      </c>
      <c r="B1" s="45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9"/>
      <c r="B2" s="45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60" t="s">
        <v>87</v>
      </c>
      <c r="B4" s="461"/>
      <c r="C4" s="461"/>
      <c r="D4" s="461"/>
      <c r="E4" s="461"/>
      <c r="F4" s="461"/>
      <c r="G4" s="462"/>
      <c r="H4" s="25" t="s">
        <v>88</v>
      </c>
      <c r="I4" s="25" t="s">
        <v>89</v>
      </c>
      <c r="J4" s="463" t="s">
        <v>138</v>
      </c>
      <c r="K4" s="461"/>
      <c r="L4" s="461"/>
      <c r="M4" s="461"/>
      <c r="N4" s="461"/>
      <c r="O4" s="461"/>
      <c r="P4" s="461"/>
      <c r="Q4" s="462"/>
    </row>
    <row r="5" spans="1:41" ht="72" customHeight="1" thickBot="1">
      <c r="A5" s="464"/>
      <c r="B5" s="465"/>
      <c r="C5" s="465"/>
      <c r="D5" s="465"/>
      <c r="E5" s="465"/>
      <c r="F5" s="465"/>
      <c r="G5" s="466"/>
      <c r="H5" s="29" t="str">
        <f>IF(入力!J3="","",入力!J3)</f>
        <v>女子</v>
      </c>
      <c r="I5" s="29">
        <f>入力!Y25</f>
        <v>14</v>
      </c>
      <c r="J5" s="467" t="str">
        <f>IF(入力!A55="","",入力!A55)</f>
        <v>拾いあって、粘って、一回戦の突破を目指します。
今の力を楽しく発揮できるように頑張ります。</v>
      </c>
      <c r="K5" s="468"/>
      <c r="L5" s="468"/>
      <c r="M5" s="468"/>
      <c r="N5" s="468"/>
      <c r="O5" s="468"/>
      <c r="P5" s="468"/>
      <c r="Q5" s="46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23019</v>
      </c>
      <c r="B7" s="33" t="str">
        <f>IF(入力!C3="","",入力!C3)</f>
        <v>Jump　ｕｐ　ちはら台</v>
      </c>
      <c r="C7" s="33" t="str">
        <f>IF(入力!C2="","",入力!C2)</f>
        <v>ジャンプアップチハラダイ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京成千原</v>
      </c>
      <c r="S7" s="33" t="str">
        <f>IF(入力!AE5="","",入力!AE5)</f>
        <v>ちはら台</v>
      </c>
      <c r="T7" s="33"/>
      <c r="U7" s="33">
        <f>IF(入力!C4="","",入力!C4)</f>
        <v>434181653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 xml:space="preserve">仲尾 </v>
      </c>
      <c r="D16" s="33" t="str">
        <f>IF(入力!E8="","",入力!E8)</f>
        <v>智貴</v>
      </c>
      <c r="E16" s="33" t="str">
        <f>IF(入力!C7="","",入力!C7)</f>
        <v>ナカオ</v>
      </c>
      <c r="F16" s="33" t="str">
        <f>IF(入力!E7="","",入力!E7)</f>
        <v>トモキ</v>
      </c>
      <c r="G16" s="33">
        <f>IF(入力!G7="","",入力!G7)</f>
        <v>509964330</v>
      </c>
      <c r="H16" s="33">
        <f>IF(入力!J7="","",入力!J7)</f>
        <v>291138</v>
      </c>
      <c r="I16" s="33" t="str">
        <f>IF(入力!M7="","",入力!M7)</f>
        <v/>
      </c>
      <c r="J16" s="33"/>
      <c r="K16" s="33"/>
      <c r="L16" s="33">
        <f>IF(入力!AT7="","",入力!AT7)</f>
        <v>19</v>
      </c>
      <c r="M16" s="33"/>
      <c r="N16" s="33"/>
      <c r="O16" s="33"/>
      <c r="P16" s="33"/>
      <c r="Q16" s="33"/>
      <c r="R16" s="33" t="str">
        <f>IF(入力!R7="","",入力!R7)</f>
        <v>290</v>
      </c>
      <c r="S16" s="33" t="str">
        <f>IF(入力!W7="","",入力!W7)</f>
        <v>０１４２</v>
      </c>
      <c r="T16" s="33" t="str">
        <f>IF(入力!P8="","",入力!P8)</f>
        <v>千葉県市原市ちはら台南5-3</v>
      </c>
      <c r="U16" s="33" t="str">
        <f>IF(入力!AL7="","",入力!AL7)</f>
        <v>０４３６</v>
      </c>
      <c r="V16" s="33" t="str">
        <f>IF(入力!AK8="","",入力!AK8)</f>
        <v>５２</v>
      </c>
      <c r="W16" s="33" t="str">
        <f>IF(入力!AP8="","",入力!AP8)</f>
        <v>１７８１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 xml:space="preserve">伊藤 </v>
      </c>
      <c r="D17" s="33" t="str">
        <f>IF(入力!E10="","",入力!E10)</f>
        <v>匡哉</v>
      </c>
      <c r="E17" s="33" t="str">
        <f>IF(入力!C9="","",入力!C9)</f>
        <v>イトウ</v>
      </c>
      <c r="F17" s="33" t="str">
        <f>IF(入力!E9="","",入力!E9)</f>
        <v>マサヤ</v>
      </c>
      <c r="G17" s="33">
        <f>IF(入力!G9="","",入力!G9)</f>
        <v>516827729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２６０</v>
      </c>
      <c r="S17" s="33" t="str">
        <f>IF(入力!W9="","",入力!W9)</f>
        <v>０８３２</v>
      </c>
      <c r="T17" s="33" t="str">
        <f>IF(入力!P10="","",入力!P10)</f>
        <v>千葉市中央区寒川町3丁目171番　アクエ11　301</v>
      </c>
      <c r="U17" s="33" t="str">
        <f>IF(入力!AL9="","",入力!AL9)</f>
        <v>０９０</v>
      </c>
      <c r="V17" s="33" t="str">
        <f>IF(入力!AK10="","",入力!AK10)</f>
        <v>２７２２</v>
      </c>
      <c r="W17" s="33" t="str">
        <f>IF(入力!AP10="","",入力!AP10)</f>
        <v>４２２１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恒昭</v>
      </c>
      <c r="E20" s="33" t="str">
        <f>IF(入力!C11="","",入力!C11)</f>
        <v>ハラ</v>
      </c>
      <c r="F20" s="33" t="str">
        <f>IF(入力!E11="","",入力!E11)</f>
        <v>ツネアキ</v>
      </c>
      <c r="G20" s="33">
        <f>IF(入力!G11="","",入力!G11)</f>
        <v>512372608</v>
      </c>
      <c r="H20" s="33">
        <f>IF(入力!J11="","",入力!J11)</f>
        <v>26979</v>
      </c>
      <c r="I20" s="33" t="str">
        <f>IF(入力!M11="","",入力!M11)</f>
        <v/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０１４３</v>
      </c>
      <c r="T20" s="33" t="str">
        <f>IF(入力!P12="","",入力!P12)</f>
        <v>千葉県市原市ちはら台西６－１４－３</v>
      </c>
      <c r="U20" s="33" t="str">
        <f>IF(入力!AL11="","",入力!AL11)</f>
        <v>0436</v>
      </c>
      <c r="V20" s="33" t="str">
        <f>IF(入力!AK12="","",入力!AK12)</f>
        <v>７６</v>
      </c>
      <c r="W20" s="33" t="str">
        <f>IF(入力!AP12="","",入力!AP12)</f>
        <v>9566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猪俣</v>
      </c>
      <c r="D22" s="33" t="str">
        <f>IF(入力!E16="","",入力!E16)</f>
        <v>晃二</v>
      </c>
      <c r="E22" s="33" t="str">
        <f>IF(入力!C15="","",入力!C15)</f>
        <v>イノマタ</v>
      </c>
      <c r="F22" s="33" t="str">
        <f>IF(入力!E15="","",入力!E15)</f>
        <v>ｺｳｼﾞ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>
        <f>IF(入力!C21="","",入力!C21)</f>
        <v>90</v>
      </c>
      <c r="O22" s="33">
        <f>IF(入力!E21="","",入力!E21)</f>
        <v>4122</v>
      </c>
      <c r="P22" s="33">
        <f>IF(入力!G21="","",入力!G21)</f>
        <v>6528</v>
      </c>
      <c r="Q22" s="33"/>
      <c r="R22" s="33" t="str">
        <f>IF(入力!R15="","",入力!R15)</f>
        <v>２９０</v>
      </c>
      <c r="S22" s="33" t="str">
        <f>IF(入力!W15="","",入力!W15)</f>
        <v>０１４３</v>
      </c>
      <c r="T22" s="33" t="str">
        <f>IF(入力!P16="","",入力!P16)</f>
        <v>千葉県市原市ちはら台西６－１５－６</v>
      </c>
      <c r="U22" s="33" t="str">
        <f>IF(入力!AL15="","",入力!AL15)</f>
        <v>０９０</v>
      </c>
      <c r="V22" s="33" t="str">
        <f>IF(入力!AK16="","",入力!AK16)</f>
        <v>４１２２</v>
      </c>
      <c r="W22" s="33" t="str">
        <f>IF(入力!AP16="","",入力!AP16)</f>
        <v>６５２８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仲尾 </v>
      </c>
      <c r="D24" s="75" t="str">
        <f>VLOOKUP($B$51,$A$53:$F$352,4)</f>
        <v>奈々美</v>
      </c>
      <c r="E24" s="75" t="str">
        <f>VLOOKUP($B$51,$A$53:$F$352,5)</f>
        <v>ナカオ</v>
      </c>
      <c r="F24" s="75" t="str">
        <f>VLOOKUP($B$51,$A$53:$F$352,6)</f>
        <v>ナナミ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仲尾 </v>
      </c>
      <c r="D53" s="33" t="str">
        <f>IF(入力!E26="","",入力!E26)</f>
        <v>奈々美</v>
      </c>
      <c r="E53" s="33" t="str">
        <f>IF(入力!C25="","",入力!C25)</f>
        <v>ナカオ</v>
      </c>
      <c r="F53" s="33" t="str">
        <f>IF(入力!E25="","",入力!E25)</f>
        <v>ナナミ</v>
      </c>
      <c r="G53" s="33">
        <f>IF(入力!M25="","",入力!M25)</f>
        <v>512211347</v>
      </c>
      <c r="H53" s="33" t="str">
        <f>IF(入力!I25="","",入力!I25)</f>
        <v>水の江小学校</v>
      </c>
      <c r="I53" s="33">
        <f>IF(入力!G25="","",入力!G25)</f>
        <v>5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岡田</v>
      </c>
      <c r="D54" s="33" t="str">
        <f>IF(入力!E28="","",入力!E28)</f>
        <v>みのり</v>
      </c>
      <c r="E54" s="33" t="str">
        <f>IF(入力!C27="","",入力!C27)</f>
        <v>オカダ</v>
      </c>
      <c r="F54" s="33" t="str">
        <f>IF(入力!E27="","",入力!E27)</f>
        <v>ミノリ</v>
      </c>
      <c r="G54" s="33">
        <f>IF(入力!M27="","",入力!M27)</f>
        <v>512576716</v>
      </c>
      <c r="H54" s="33" t="str">
        <f>IF(入力!I27="","",入力!I27)</f>
        <v>清水谷小学校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江口</v>
      </c>
      <c r="D55" s="33" t="str">
        <f>IF(入力!E30="","",入力!E30)</f>
        <v>花那</v>
      </c>
      <c r="E55" s="33" t="str">
        <f>IF(入力!C29="","",入力!C29)</f>
        <v>エグチ</v>
      </c>
      <c r="F55" s="33" t="str">
        <f>IF(入力!E29="","",入力!E29)</f>
        <v>カナ</v>
      </c>
      <c r="G55" s="33">
        <f>IF(入力!M29="","",入力!M29)</f>
        <v>512596414</v>
      </c>
      <c r="H55" s="33" t="str">
        <f>IF(入力!I29="","",入力!I29)</f>
        <v>牧園小学校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生駒</v>
      </c>
      <c r="D56" s="33" t="str">
        <f>IF(入力!E32="","",入力!E32)</f>
        <v>優奈</v>
      </c>
      <c r="E56" s="33" t="str">
        <f>IF(入力!C31="","",入力!C31)</f>
        <v>イコマ</v>
      </c>
      <c r="F56" s="33" t="str">
        <f>IF(入力!E31="","",入力!E31)</f>
        <v>ユナ</v>
      </c>
      <c r="G56" s="33">
        <f>IF(入力!M31="","",入力!M31)</f>
        <v>515843852</v>
      </c>
      <c r="H56" s="33" t="str">
        <f>IF(入力!I31="","",入力!I31)</f>
        <v>牧園小学校</v>
      </c>
      <c r="I56" s="33">
        <f>IF(入力!G31="","",入力!G31)</f>
        <v>5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松田</v>
      </c>
      <c r="D57" s="33" t="str">
        <f>IF(入力!E34="","",入力!E34)</f>
        <v>優里菜</v>
      </c>
      <c r="E57" s="33" t="str">
        <f>IF(入力!C33="","",入力!C33)</f>
        <v>マツダ</v>
      </c>
      <c r="F57" s="33" t="str">
        <f>IF(入力!E33="","",入力!E33)</f>
        <v>ユリナ</v>
      </c>
      <c r="G57" s="33">
        <f>IF(入力!M33="","",入力!M33)</f>
        <v>513411303</v>
      </c>
      <c r="H57" s="33" t="str">
        <f>IF(入力!I33="","",入力!I33)</f>
        <v>金沢小学校</v>
      </c>
      <c r="I57" s="33">
        <f>IF(入力!G33="","",入力!G33)</f>
        <v>4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森 </v>
      </c>
      <c r="D58" s="33" t="str">
        <f>IF(入力!E36="","",入力!E36)</f>
        <v>心咲</v>
      </c>
      <c r="E58" s="33" t="str">
        <f>IF(入力!C35="","",入力!C35)</f>
        <v>モリ</v>
      </c>
      <c r="F58" s="33" t="str">
        <f>IF(入力!E35="","",入力!E35)</f>
        <v>ミサキ</v>
      </c>
      <c r="G58" s="33">
        <f>IF(入力!M35="","",入力!M35)</f>
        <v>514556868</v>
      </c>
      <c r="H58" s="33" t="str">
        <f>IF(入力!I35="","",入力!I35)</f>
        <v>清水谷小学校</v>
      </c>
      <c r="I58" s="33">
        <f>IF(入力!G35="","",入力!G35)</f>
        <v>4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濵田</v>
      </c>
      <c r="D59" s="33" t="str">
        <f>IF(入力!E38="","",入力!E38)</f>
        <v>優奈</v>
      </c>
      <c r="E59" s="33" t="str">
        <f>IF(入力!C37="","",入力!C37)</f>
        <v>ハマダ</v>
      </c>
      <c r="F59" s="33" t="str">
        <f>IF(入力!E37="","",入力!E37)</f>
        <v>ユナ</v>
      </c>
      <c r="G59" s="33">
        <f>IF(入力!M37="","",入力!M37)</f>
        <v>515584026</v>
      </c>
      <c r="H59" s="33" t="str">
        <f>IF(入力!I37="","",入力!I37)</f>
        <v>清水谷小学校</v>
      </c>
      <c r="I59" s="33">
        <f>IF(入力!G37="","",入力!G37)</f>
        <v>4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 xml:space="preserve">高橋 </v>
      </c>
      <c r="D60" s="33" t="str">
        <f>IF(入力!E40="","",入力!E40)</f>
        <v>優菜</v>
      </c>
      <c r="E60" s="33" t="str">
        <f>IF(入力!C39="","",入力!C39)</f>
        <v>タカハシ</v>
      </c>
      <c r="F60" s="33" t="str">
        <f>IF(入力!E39="","",入力!E39)</f>
        <v>ユウナ</v>
      </c>
      <c r="G60" s="33">
        <f>IF(入力!M39="","",入力!M39)</f>
        <v>516000109</v>
      </c>
      <c r="H60" s="33" t="str">
        <f>IF(入力!I39="","",入力!I39)</f>
        <v>清水谷小学校</v>
      </c>
      <c r="I60" s="33">
        <f>IF(入力!G39="","",入力!G39)</f>
        <v>4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猪俣晃二</cp:lastModifiedBy>
  <cp:lastPrinted>2016-05-09T15:17:35Z</cp:lastPrinted>
  <dcterms:created xsi:type="dcterms:W3CDTF">2014-04-05T09:56:00Z</dcterms:created>
  <dcterms:modified xsi:type="dcterms:W3CDTF">2018-01-28T05:06:12Z</dcterms:modified>
</cp:coreProperties>
</file>