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晃二\Desktop\"/>
    </mc:Choice>
  </mc:AlternateContent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C17" i="8" l="1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<sst xmlns="http://schemas.openxmlformats.org/spreadsheetml/2006/main" count="422" uniqueCount="285">
  <si>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</si>
  <si>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</si>
  <si>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</si>
  <si>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</si>
  <si>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</si>
  <si>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</si>
  <si>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</si>
  <si>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</si>
  <si>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</si>
  <si>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</si>
  <si>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</si>
  <si>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</si>
  <si>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</si>
  <si>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</si>
  <si>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</si>
  <si>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</si>
  <si>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</si>
  <si>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</si>
  <si>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</si>
  <si>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</si>
  <si>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</si>
  <si>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</si>
  <si>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</si>
  <si>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</si>
  <si>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</si>
  <si>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</si>
  <si>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</si>
  <si>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</si>
  <si>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</si>
  <si>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</si>
  <si>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</si>
  <si>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</si>
  <si>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</si>
  <si>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</si>
  <si>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</si>
  <si>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</si>
  <si>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</si>
  <si>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</si>
  <si>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</si>
  <si>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</si>
  <si>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</si>
  <si>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</si>
  <si>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</si>
  <si>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</si>
  <si>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</si>
  <si>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</si>
  <si>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</si>
  <si>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</si>
  <si>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</si>
  <si>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</si>
  <si>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</si>
  <si>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</si>
  <si>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</si>
  <si>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</si>
  <si>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</si>
  <si>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</si>
  <si>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</si>
  <si>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</si>
  <si>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</si>
  <si>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</si>
  <si>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</si>
  <si>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</si>
  <si>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</si>
  <si>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</si>
  <si>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</si>
  <si>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</si>
  <si>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</si>
  <si>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</si>
  <si>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</si>
  <si>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</si>
  <si>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</si>
  <si>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</si>
  <si>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</si>
  <si>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</si>
  <si>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</si>
  <si>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</si>
  <si>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</si>
  <si>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</si>
  <si>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</si>
  <si>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</si>
  <si>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</si>
  <si>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</si>
  <si>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</si>
  <si>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</si>
  <si>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</si>
  <si>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</si>
  <si>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</si>
  <si>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</si>
  <si>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</si>
  <si>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</si>
  <si>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</si>
  <si>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</si>
  <si>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</si>
  <si>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</si>
  <si>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</si>
  <si>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</si>
  <si>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</si>
  <si>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</si>
  <si>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</si>
  <si>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</si>
  <si>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</si>
  <si>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</si>
  <si>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</si>
  <si>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</si>
  <si>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</si>
  <si>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</si>
  <si>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</si>
  <si>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</si>
  <si>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</si>
  <si>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</si>
  <si>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</si>
  <si>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</si>
  <si>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</si>
  <si>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</si>
  <si>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</si>
  <si>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</si>
  <si>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</si>
  <si>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</si>
  <si>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</si>
  <si>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</si>
  <si>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</si>
  <si>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</si>
  <si>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</si>
  <si>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</si>
  <si>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</si>
  <si>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</si>
  <si>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</si>
  <si>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</si>
  <si>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</si>
  <si>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</si>
  <si>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</si>
  <si>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</si>
  <si>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</si>
  <si>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</si>
  <si>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</si>
  <si>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</si>
  <si>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</si>
  <si>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</si>
  <si>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</si>
  <si>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</si>
  <si>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</si>
  <si>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</si>
  <si>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</si>
  <si>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</si>
  <si>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</si>
  <si>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</si>
  <si>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</si>
  <si>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</si>
  <si>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</si>
  <si>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</si>
  <si>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</si>
  <si>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</si>
  <si>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</si>
  <si>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</si>
  <si>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</si>
  <si>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</si>
  <si>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</si>
  <si>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</si>
  <si>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</si>
  <si>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</si>
  <si>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</si>
  <si>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</si>
  <si>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</si>
  <si>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</si>
  <si>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</si>
  <si>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</si>
  <si>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</si>
  <si>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</si>
  <si>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</si>
  <si>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</si>
  <si>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</si>
  <si>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</si>
  <si>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</si>
  <si>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</si>
  <si>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</si>
  <si>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</si>
  <si>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</si>
  <si>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</si>
  <si>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</si>
  <si>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</si>
  <si>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</si>
  <si>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</si>
  <si>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</si>
  <si>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</si>
  <si>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</si>
  <si>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</si>
  <si>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</si>
  <si>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</si>
  <si>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</si>
  <si>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</si>
  <si>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</si>
  <si>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</si>
  <si>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</si>
  <si>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</si>
  <si>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</si>
  <si>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</si>
  <si>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</si>
  <si>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仲尾</t>
    <rPh sb="0" eb="2">
      <t>ナカオ</t>
    </rPh>
    <phoneticPr fontId="2"/>
  </si>
  <si>
    <t>岡田</t>
    <rPh sb="0" eb="2">
      <t>オカダ</t>
    </rPh>
    <phoneticPr fontId="2"/>
  </si>
  <si>
    <t>みのり</t>
    <phoneticPr fontId="2"/>
  </si>
  <si>
    <t>江口</t>
    <rPh sb="0" eb="2">
      <t>エグチ</t>
    </rPh>
    <phoneticPr fontId="2"/>
  </si>
  <si>
    <t>花那</t>
    <rPh sb="0" eb="1">
      <t>カ</t>
    </rPh>
    <rPh sb="1" eb="2">
      <t>ナ</t>
    </rPh>
    <phoneticPr fontId="2"/>
  </si>
  <si>
    <t>生駒</t>
    <rPh sb="0" eb="2">
      <t>イコマ</t>
    </rPh>
    <phoneticPr fontId="2"/>
  </si>
  <si>
    <t>優奈</t>
    <rPh sb="0" eb="2">
      <t>ユナ</t>
    </rPh>
    <phoneticPr fontId="2"/>
  </si>
  <si>
    <t>松田</t>
    <rPh sb="0" eb="2">
      <t>マツダ</t>
    </rPh>
    <phoneticPr fontId="2"/>
  </si>
  <si>
    <t>森</t>
    <rPh sb="0" eb="1">
      <t>モリ</t>
    </rPh>
    <phoneticPr fontId="2"/>
  </si>
  <si>
    <t>心咲</t>
    <rPh sb="0" eb="1">
      <t>ココロ</t>
    </rPh>
    <rPh sb="1" eb="2">
      <t>サ</t>
    </rPh>
    <phoneticPr fontId="2"/>
  </si>
  <si>
    <t>優菜</t>
    <rPh sb="0" eb="1">
      <t>ユウ</t>
    </rPh>
    <rPh sb="1" eb="2">
      <t>ナ</t>
    </rPh>
    <phoneticPr fontId="2"/>
  </si>
  <si>
    <t>高橋</t>
    <rPh sb="0" eb="2">
      <t>タカハシ</t>
    </rPh>
    <phoneticPr fontId="2"/>
  </si>
  <si>
    <t>玲奈</t>
    <rPh sb="0" eb="1">
      <t>レイ</t>
    </rPh>
    <rPh sb="1" eb="2">
      <t>ナ</t>
    </rPh>
    <phoneticPr fontId="2"/>
  </si>
  <si>
    <t>ナカオ</t>
    <phoneticPr fontId="2"/>
  </si>
  <si>
    <t>ナナミ</t>
    <phoneticPr fontId="2"/>
  </si>
  <si>
    <t>オカダ</t>
    <phoneticPr fontId="2"/>
  </si>
  <si>
    <t>ミノリ</t>
    <phoneticPr fontId="2"/>
  </si>
  <si>
    <t>エグチ</t>
    <phoneticPr fontId="2"/>
  </si>
  <si>
    <t>カナ</t>
    <phoneticPr fontId="2"/>
  </si>
  <si>
    <t>イコマ</t>
    <phoneticPr fontId="2"/>
  </si>
  <si>
    <t>ユナ</t>
    <phoneticPr fontId="2"/>
  </si>
  <si>
    <t>マツダ</t>
    <phoneticPr fontId="2"/>
  </si>
  <si>
    <t>ユリナ</t>
    <phoneticPr fontId="2"/>
  </si>
  <si>
    <t>モリ</t>
    <phoneticPr fontId="2"/>
  </si>
  <si>
    <t>ミサキ</t>
    <phoneticPr fontId="2"/>
  </si>
  <si>
    <t>ハマダ</t>
    <phoneticPr fontId="2"/>
  </si>
  <si>
    <t>タカハシ</t>
    <phoneticPr fontId="2"/>
  </si>
  <si>
    <t>ユウナ</t>
    <phoneticPr fontId="2"/>
  </si>
  <si>
    <t>レナ</t>
    <phoneticPr fontId="2"/>
  </si>
  <si>
    <t>水の江小学校</t>
    <rPh sb="0" eb="1">
      <t>ミズ</t>
    </rPh>
    <rPh sb="2" eb="3">
      <t>エ</t>
    </rPh>
    <rPh sb="3" eb="6">
      <t>ショウガッコウ</t>
    </rPh>
    <phoneticPr fontId="37"/>
  </si>
  <si>
    <t>清水谷小学校</t>
    <rPh sb="0" eb="3">
      <t>シミズダニ</t>
    </rPh>
    <rPh sb="3" eb="4">
      <t>ショウ</t>
    </rPh>
    <rPh sb="4" eb="6">
      <t>ガッコウ</t>
    </rPh>
    <phoneticPr fontId="37"/>
  </si>
  <si>
    <t>牧園小学校</t>
    <rPh sb="0" eb="2">
      <t>マキゾノ</t>
    </rPh>
    <rPh sb="2" eb="5">
      <t>ショウガッコウ</t>
    </rPh>
    <phoneticPr fontId="37"/>
  </si>
  <si>
    <t>おゆみ野南小学校</t>
    <rPh sb="3" eb="4">
      <t>ノ</t>
    </rPh>
    <rPh sb="4" eb="5">
      <t>ミナミ</t>
    </rPh>
    <rPh sb="5" eb="8">
      <t>ショウガッコウ</t>
    </rPh>
    <phoneticPr fontId="37"/>
  </si>
  <si>
    <r>
      <t>Jump</t>
    </r>
    <r>
      <rPr>
        <sz val="16"/>
        <color indexed="8"/>
        <rFont val="ＭＳ Ｐゴシック"/>
        <family val="3"/>
        <charset val="128"/>
      </rPr>
      <t>　ｕｐ　ちはら台</t>
    </r>
    <phoneticPr fontId="2"/>
  </si>
  <si>
    <t>ｼﾞｬﾝﾌﾟｱｯﾌﾟチハラダイ</t>
    <phoneticPr fontId="2"/>
  </si>
  <si>
    <t>市原市</t>
    <rPh sb="0" eb="2">
      <t>イチハラ</t>
    </rPh>
    <rPh sb="2" eb="3">
      <t>シ</t>
    </rPh>
    <phoneticPr fontId="2"/>
  </si>
  <si>
    <t>京成ちはら</t>
    <rPh sb="0" eb="2">
      <t>ケイセイ</t>
    </rPh>
    <phoneticPr fontId="2"/>
  </si>
  <si>
    <t>ちはら台</t>
    <rPh sb="3" eb="4">
      <t>ダイ</t>
    </rPh>
    <phoneticPr fontId="2"/>
  </si>
  <si>
    <t>ナカオ</t>
    <phoneticPr fontId="2"/>
  </si>
  <si>
    <t>トモキ</t>
    <phoneticPr fontId="2"/>
  </si>
  <si>
    <r>
      <rPr>
        <sz val="11"/>
        <color indexed="8"/>
        <rFont val="ＭＳ Ｐゴシック"/>
        <family val="3"/>
        <charset val="128"/>
      </rPr>
      <t>仲尾</t>
    </r>
    <r>
      <rPr>
        <sz val="11"/>
        <color indexed="8"/>
        <rFont val="Calibri"/>
        <family val="2"/>
      </rPr>
      <t xml:space="preserve"> </t>
    </r>
    <phoneticPr fontId="2"/>
  </si>
  <si>
    <t>智貴</t>
    <rPh sb="0" eb="1">
      <t>チ</t>
    </rPh>
    <rPh sb="1" eb="2">
      <t>タカシ</t>
    </rPh>
    <phoneticPr fontId="2"/>
  </si>
  <si>
    <t>290</t>
    <phoneticPr fontId="2"/>
  </si>
  <si>
    <t>０１４２</t>
    <phoneticPr fontId="2"/>
  </si>
  <si>
    <t>０４３６</t>
    <phoneticPr fontId="2"/>
  </si>
  <si>
    <t>千葉県市原市ちはら台南5-3</t>
    <phoneticPr fontId="2"/>
  </si>
  <si>
    <t>５２</t>
    <phoneticPr fontId="2"/>
  </si>
  <si>
    <t>１７８１</t>
    <phoneticPr fontId="2"/>
  </si>
  <si>
    <t>２６０</t>
    <phoneticPr fontId="2"/>
  </si>
  <si>
    <t>０９０</t>
    <phoneticPr fontId="2"/>
  </si>
  <si>
    <t>０１４３</t>
    <phoneticPr fontId="2"/>
  </si>
  <si>
    <t>２９０</t>
    <phoneticPr fontId="2"/>
  </si>
  <si>
    <t>千葉県市原市ちはら台西６－１５－６</t>
    <rPh sb="0" eb="3">
      <t>チバケン</t>
    </rPh>
    <rPh sb="3" eb="6">
      <t>イチハラシ</t>
    </rPh>
    <rPh sb="9" eb="10">
      <t>ダイ</t>
    </rPh>
    <rPh sb="10" eb="11">
      <t>ニシ</t>
    </rPh>
    <phoneticPr fontId="2"/>
  </si>
  <si>
    <t>４１２２</t>
    <phoneticPr fontId="2"/>
  </si>
  <si>
    <t>６５２８</t>
    <phoneticPr fontId="2"/>
  </si>
  <si>
    <t>猪俣</t>
    <rPh sb="0" eb="2">
      <t>イノマタ</t>
    </rPh>
    <phoneticPr fontId="2"/>
  </si>
  <si>
    <t>晃二</t>
    <rPh sb="0" eb="2">
      <t>コウジ</t>
    </rPh>
    <phoneticPr fontId="2"/>
  </si>
  <si>
    <t>イノマタ</t>
    <phoneticPr fontId="2"/>
  </si>
  <si>
    <t>コウジ</t>
    <phoneticPr fontId="2"/>
  </si>
  <si>
    <r>
      <rPr>
        <sz val="11"/>
        <color indexed="8"/>
        <rFont val="ＭＳ Ｐゴシック"/>
        <family val="3"/>
        <charset val="128"/>
      </rPr>
      <t>久保木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</si>
  <si>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葵衣</t>
    </r>
    <phoneticPr fontId="2"/>
  </si>
  <si>
    <t>クボキ</t>
    <phoneticPr fontId="2"/>
  </si>
  <si>
    <t>アオイ</t>
    <phoneticPr fontId="2"/>
  </si>
  <si>
    <r>
      <rPr>
        <sz val="11"/>
        <color indexed="8"/>
        <rFont val="ＭＳ Ｐゴシック"/>
        <family val="3"/>
        <charset val="128"/>
      </rPr>
      <t>吉田</t>
    </r>
    <r>
      <rPr>
        <sz val="11"/>
        <color indexed="8"/>
        <rFont val="Calibri"/>
        <family val="2"/>
      </rPr>
      <t xml:space="preserve"> </t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</si>
  <si>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桃</t>
    </r>
    <phoneticPr fontId="2"/>
  </si>
  <si>
    <t>ヨシダ</t>
    <phoneticPr fontId="2"/>
  </si>
  <si>
    <t>モモ</t>
    <phoneticPr fontId="2"/>
  </si>
  <si>
    <t>理恵子</t>
    <rPh sb="0" eb="3">
      <t>リエコ</t>
    </rPh>
    <phoneticPr fontId="2"/>
  </si>
  <si>
    <t>マツダ</t>
    <phoneticPr fontId="2"/>
  </si>
  <si>
    <t xml:space="preserve">早野 </t>
    <phoneticPr fontId="2"/>
  </si>
  <si>
    <t xml:space="preserve">晴美 </t>
    <phoneticPr fontId="2"/>
  </si>
  <si>
    <t>ハヤノ</t>
    <phoneticPr fontId="2"/>
  </si>
  <si>
    <t>ハルミ</t>
    <phoneticPr fontId="2"/>
  </si>
  <si>
    <t xml:space="preserve"> 奈々美</t>
    <phoneticPr fontId="2"/>
  </si>
  <si>
    <t>優里菜</t>
    <phoneticPr fontId="2"/>
  </si>
  <si>
    <t xml:space="preserve">濵田 </t>
    <phoneticPr fontId="2"/>
  </si>
  <si>
    <t>優奈</t>
    <phoneticPr fontId="2"/>
  </si>
  <si>
    <t>千葉市緑区おゆみ野中央9丁目15ー10</t>
    <phoneticPr fontId="2"/>
  </si>
  <si>
    <t>市原市辰巳台東4-16-24</t>
    <phoneticPr fontId="2"/>
  </si>
  <si>
    <t>４３７７</t>
    <phoneticPr fontId="2"/>
  </si>
  <si>
    <t>１７３２</t>
    <phoneticPr fontId="2"/>
  </si>
  <si>
    <t>090</t>
    <phoneticPr fontId="2"/>
  </si>
  <si>
    <t>００３２</t>
    <phoneticPr fontId="2"/>
  </si>
  <si>
    <t>0432919269</t>
    <phoneticPr fontId="2"/>
  </si>
  <si>
    <t>２９１</t>
    <phoneticPr fontId="2"/>
  </si>
  <si>
    <t>９２６９</t>
    <phoneticPr fontId="2"/>
  </si>
  <si>
    <t>０００３</t>
    <phoneticPr fontId="2"/>
  </si>
  <si>
    <t>チャレンジ！　2回戦突破目指します。
明るく、のびのび、ジャンプアップ！</t>
    <rPh sb="8" eb="10">
      <t>カイセン</t>
    </rPh>
    <rPh sb="10" eb="12">
      <t>トッパ</t>
    </rPh>
    <rPh sb="12" eb="14">
      <t>メザ</t>
    </rPh>
    <rPh sb="19" eb="20">
      <t>アカ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</si>
</sst>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123825</xdr:colOff>
      <xdr:row>24</xdr:row>
      <xdr:rowOff>95250</xdr:rowOff>
    </xdr:from>
    <xdr:to>
      <xdr:col>1</xdr:col>
      <xdr:colOff>381000</xdr:colOff>
      <xdr:row>25</xdr:row>
      <xdr:rowOff>171450</xdr:rowOff>
    </xdr:to>
    <xdr:sp macro="" textlink="">
      <xdr:nvSpPr>
        <xdr:cNvPr id="2" name="円/楕円 1"/>
        <xdr:cNvSpPr/>
      </xdr:nvSpPr>
      <xdr:spPr>
        <a:xfrm>
          <a:off x="590550" y="5276850"/>
          <a:ext cx="257175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36" t="s">
        <v>189</v>
      </c>
      <c r="B2" s="137"/>
      <c r="C2" s="138" t="s">
        <v>231</v>
      </c>
      <c r="D2" s="139"/>
      <c r="E2" s="139"/>
      <c r="F2" s="139"/>
      <c r="G2" s="139"/>
      <c r="H2" s="139"/>
      <c r="I2" s="140"/>
      <c r="J2" s="113" t="s">
        <v>187</v>
      </c>
      <c r="K2" s="246"/>
      <c r="L2" s="246"/>
      <c r="M2" s="246"/>
      <c r="N2" s="246"/>
      <c r="O2" s="247"/>
      <c r="P2" s="113" t="s">
        <v>165</v>
      </c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7" t="s">
        <v>169</v>
      </c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3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41" t="s">
        <v>190</v>
      </c>
      <c r="B3" s="142"/>
      <c r="C3" s="143" t="s">
        <v>230</v>
      </c>
      <c r="D3" s="144"/>
      <c r="E3" s="144"/>
      <c r="F3" s="144"/>
      <c r="G3" s="144"/>
      <c r="H3" s="144"/>
      <c r="I3" s="145"/>
      <c r="J3" s="243" t="s">
        <v>159</v>
      </c>
      <c r="K3" s="244"/>
      <c r="L3" s="244"/>
      <c r="M3" s="244"/>
      <c r="N3" s="244"/>
      <c r="O3" s="245"/>
      <c r="P3" s="115" t="s">
        <v>232</v>
      </c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434181653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2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23019</v>
      </c>
      <c r="K5" s="224"/>
      <c r="L5" s="224"/>
      <c r="M5" s="224"/>
      <c r="N5" s="224"/>
      <c r="O5" s="224"/>
      <c r="P5" s="192" t="s">
        <v>233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234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5"/>
      <c r="AV5" s="43" t="s">
        <v>161</v>
      </c>
      <c r="AW5" t="s">
        <v>186</v>
      </c>
    </row>
    <row r="6" spans="1:51" ht="22.5" customHeight="1">
      <c r="A6" s="95" t="s">
        <v>148</v>
      </c>
      <c r="B6" s="162"/>
      <c r="C6" s="165" t="s">
        <v>175</v>
      </c>
      <c r="D6" s="166"/>
      <c r="E6" s="167" t="s">
        <v>176</v>
      </c>
      <c r="F6" s="168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6" t="s">
        <v>192</v>
      </c>
    </row>
    <row r="7" spans="1:51" ht="13.5" customHeight="1">
      <c r="A7" s="95"/>
      <c r="B7" s="162"/>
      <c r="C7" s="169" t="s">
        <v>235</v>
      </c>
      <c r="D7" s="131"/>
      <c r="E7" s="170" t="s">
        <v>236</v>
      </c>
      <c r="F7" s="132"/>
      <c r="G7" s="226">
        <v>509964330</v>
      </c>
      <c r="H7" s="226"/>
      <c r="I7" s="226"/>
      <c r="J7" s="226">
        <v>291138</v>
      </c>
      <c r="K7" s="226"/>
      <c r="L7" s="226"/>
      <c r="M7" s="226"/>
      <c r="N7" s="226"/>
      <c r="O7" s="226"/>
      <c r="P7" s="199" t="s">
        <v>72</v>
      </c>
      <c r="Q7" s="200"/>
      <c r="R7" s="164" t="s">
        <v>239</v>
      </c>
      <c r="S7" s="164"/>
      <c r="T7" s="164"/>
      <c r="U7" s="164"/>
      <c r="V7" s="49" t="s">
        <v>73</v>
      </c>
      <c r="W7" s="154" t="s">
        <v>240</v>
      </c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57" t="s">
        <v>74</v>
      </c>
      <c r="AL7" s="82" t="s">
        <v>241</v>
      </c>
      <c r="AM7" s="82"/>
      <c r="AN7" s="82"/>
      <c r="AO7" s="82"/>
      <c r="AP7" s="82"/>
      <c r="AQ7" s="82"/>
      <c r="AR7" s="82"/>
      <c r="AS7" s="58" t="s">
        <v>75</v>
      </c>
      <c r="AT7" s="76">
        <v>19</v>
      </c>
    </row>
    <row r="8" spans="1:51" ht="18" customHeight="1">
      <c r="A8" s="95"/>
      <c r="B8" s="162"/>
      <c r="C8" s="133" t="s">
        <v>237</v>
      </c>
      <c r="D8" s="134"/>
      <c r="E8" s="171" t="s">
        <v>238</v>
      </c>
      <c r="F8" s="135"/>
      <c r="G8" s="226"/>
      <c r="H8" s="226"/>
      <c r="I8" s="226"/>
      <c r="J8" s="226"/>
      <c r="K8" s="226"/>
      <c r="L8" s="226"/>
      <c r="M8" s="226"/>
      <c r="N8" s="226"/>
      <c r="O8" s="226"/>
      <c r="P8" s="156" t="s">
        <v>242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83" t="s">
        <v>243</v>
      </c>
      <c r="AL8" s="84"/>
      <c r="AM8" s="84"/>
      <c r="AN8" s="84"/>
      <c r="AO8" s="59" t="s">
        <v>73</v>
      </c>
      <c r="AP8" s="84" t="s">
        <v>244</v>
      </c>
      <c r="AQ8" s="84"/>
      <c r="AR8" s="84"/>
      <c r="AS8" s="85"/>
      <c r="AT8" s="76"/>
    </row>
    <row r="9" spans="1:51" ht="14.45" customHeight="1">
      <c r="A9" s="95" t="s">
        <v>150</v>
      </c>
      <c r="B9" s="162"/>
      <c r="C9" s="169" t="s">
        <v>265</v>
      </c>
      <c r="D9" s="131"/>
      <c r="E9" s="170" t="s">
        <v>264</v>
      </c>
      <c r="F9" s="132"/>
      <c r="G9" s="226">
        <v>514722646</v>
      </c>
      <c r="H9" s="226"/>
      <c r="I9" s="226"/>
      <c r="J9" s="226"/>
      <c r="K9" s="226"/>
      <c r="L9" s="226"/>
      <c r="M9" s="226"/>
      <c r="N9" s="226"/>
      <c r="O9" s="226"/>
      <c r="P9" s="199" t="s">
        <v>72</v>
      </c>
      <c r="Q9" s="200"/>
      <c r="R9" s="164" t="s">
        <v>245</v>
      </c>
      <c r="S9" s="164"/>
      <c r="T9" s="164"/>
      <c r="U9" s="164"/>
      <c r="V9" s="49" t="s">
        <v>73</v>
      </c>
      <c r="W9" s="154" t="s">
        <v>279</v>
      </c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5"/>
      <c r="AK9" s="57" t="s">
        <v>74</v>
      </c>
      <c r="AL9" s="82" t="s">
        <v>280</v>
      </c>
      <c r="AM9" s="82"/>
      <c r="AN9" s="82"/>
      <c r="AO9" s="82"/>
      <c r="AP9" s="82"/>
      <c r="AQ9" s="82"/>
      <c r="AR9" s="82"/>
      <c r="AS9" s="58" t="s">
        <v>75</v>
      </c>
      <c r="AT9" s="77">
        <v>43</v>
      </c>
    </row>
    <row r="10" spans="1:51" ht="18" customHeight="1">
      <c r="A10" s="95"/>
      <c r="B10" s="162"/>
      <c r="C10" s="175" t="s">
        <v>204</v>
      </c>
      <c r="D10" s="134"/>
      <c r="E10" s="171" t="s">
        <v>264</v>
      </c>
      <c r="F10" s="135"/>
      <c r="G10" s="226"/>
      <c r="H10" s="226"/>
      <c r="I10" s="226"/>
      <c r="J10" s="226"/>
      <c r="K10" s="226"/>
      <c r="L10" s="226"/>
      <c r="M10" s="226"/>
      <c r="N10" s="226"/>
      <c r="O10" s="226"/>
      <c r="P10" s="156" t="s">
        <v>274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8"/>
      <c r="AK10" s="83" t="s">
        <v>281</v>
      </c>
      <c r="AL10" s="84"/>
      <c r="AM10" s="84"/>
      <c r="AN10" s="84"/>
      <c r="AO10" s="59" t="s">
        <v>73</v>
      </c>
      <c r="AP10" s="84" t="s">
        <v>282</v>
      </c>
      <c r="AQ10" s="84"/>
      <c r="AR10" s="84"/>
      <c r="AS10" s="85"/>
      <c r="AT10" s="77"/>
    </row>
    <row r="11" spans="1:51" ht="14.45" customHeight="1">
      <c r="A11" s="95" t="s">
        <v>151</v>
      </c>
      <c r="B11" s="162"/>
      <c r="C11" s="169" t="s">
        <v>268</v>
      </c>
      <c r="D11" s="131"/>
      <c r="E11" s="170" t="s">
        <v>269</v>
      </c>
      <c r="F11" s="132"/>
      <c r="G11" s="226">
        <v>518742621</v>
      </c>
      <c r="H11" s="226"/>
      <c r="I11" s="226"/>
      <c r="J11" s="226">
        <v>27984</v>
      </c>
      <c r="K11" s="226"/>
      <c r="L11" s="226"/>
      <c r="M11" s="226"/>
      <c r="N11" s="226"/>
      <c r="O11" s="226"/>
      <c r="P11" s="199" t="s">
        <v>72</v>
      </c>
      <c r="Q11" s="200"/>
      <c r="R11" s="164" t="s">
        <v>239</v>
      </c>
      <c r="S11" s="164"/>
      <c r="T11" s="164"/>
      <c r="U11" s="164"/>
      <c r="V11" s="49" t="s">
        <v>73</v>
      </c>
      <c r="W11" s="154" t="s">
        <v>283</v>
      </c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5"/>
      <c r="AK11" s="57" t="s">
        <v>74</v>
      </c>
      <c r="AL11" s="82" t="s">
        <v>278</v>
      </c>
      <c r="AM11" s="82"/>
      <c r="AN11" s="82"/>
      <c r="AO11" s="82"/>
      <c r="AP11" s="82"/>
      <c r="AQ11" s="82"/>
      <c r="AR11" s="82"/>
      <c r="AS11" s="58" t="s">
        <v>75</v>
      </c>
      <c r="AT11" s="77">
        <v>54</v>
      </c>
    </row>
    <row r="12" spans="1:51" ht="18" customHeight="1">
      <c r="A12" s="95"/>
      <c r="B12" s="162"/>
      <c r="C12" s="175" t="s">
        <v>266</v>
      </c>
      <c r="D12" s="134"/>
      <c r="E12" s="171" t="s">
        <v>267</v>
      </c>
      <c r="F12" s="135"/>
      <c r="G12" s="226"/>
      <c r="H12" s="226"/>
      <c r="I12" s="226"/>
      <c r="J12" s="226"/>
      <c r="K12" s="226"/>
      <c r="L12" s="226"/>
      <c r="M12" s="226"/>
      <c r="N12" s="226"/>
      <c r="O12" s="226"/>
      <c r="P12" s="156" t="s">
        <v>275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8"/>
      <c r="AK12" s="83" t="s">
        <v>276</v>
      </c>
      <c r="AL12" s="84"/>
      <c r="AM12" s="84"/>
      <c r="AN12" s="84"/>
      <c r="AO12" s="59" t="s">
        <v>73</v>
      </c>
      <c r="AP12" s="84" t="s">
        <v>277</v>
      </c>
      <c r="AQ12" s="84"/>
      <c r="AR12" s="84"/>
      <c r="AS12" s="85"/>
      <c r="AT12" s="77"/>
    </row>
    <row r="13" spans="1:51" ht="15" customHeight="1">
      <c r="A13" s="95" t="s">
        <v>152</v>
      </c>
      <c r="B13" s="162"/>
      <c r="C13" s="130"/>
      <c r="D13" s="131"/>
      <c r="E13" s="131"/>
      <c r="F13" s="132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0"/>
      <c r="AL13" s="178"/>
      <c r="AM13" s="178"/>
      <c r="AN13" s="178"/>
      <c r="AO13" s="178"/>
      <c r="AP13" s="178"/>
      <c r="AQ13" s="178"/>
      <c r="AR13" s="178"/>
      <c r="AS13" s="61"/>
      <c r="AT13" s="78"/>
    </row>
    <row r="14" spans="1:51" ht="18" customHeight="1">
      <c r="A14" s="95"/>
      <c r="B14" s="162"/>
      <c r="C14" s="133"/>
      <c r="D14" s="134"/>
      <c r="E14" s="134"/>
      <c r="F14" s="135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2"/>
      <c r="AP14" s="183"/>
      <c r="AQ14" s="183"/>
      <c r="AR14" s="183"/>
      <c r="AS14" s="184"/>
      <c r="AT14" s="78"/>
    </row>
    <row r="15" spans="1:51" ht="15" customHeight="1">
      <c r="A15" s="230" t="s">
        <v>166</v>
      </c>
      <c r="B15" s="162"/>
      <c r="C15" s="169" t="s">
        <v>254</v>
      </c>
      <c r="D15" s="131"/>
      <c r="E15" s="170" t="s">
        <v>255</v>
      </c>
      <c r="F15" s="132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4" t="s">
        <v>248</v>
      </c>
      <c r="S15" s="164"/>
      <c r="T15" s="164"/>
      <c r="U15" s="164"/>
      <c r="V15" s="49" t="s">
        <v>73</v>
      </c>
      <c r="W15" s="154" t="s">
        <v>247</v>
      </c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5"/>
      <c r="AK15" s="57" t="s">
        <v>74</v>
      </c>
      <c r="AL15" s="82" t="s">
        <v>246</v>
      </c>
      <c r="AM15" s="82"/>
      <c r="AN15" s="82"/>
      <c r="AO15" s="82"/>
      <c r="AP15" s="82"/>
      <c r="AQ15" s="82"/>
      <c r="AR15" s="82"/>
      <c r="AS15" s="58" t="s">
        <v>75</v>
      </c>
      <c r="AT15" s="77">
        <v>57</v>
      </c>
    </row>
    <row r="16" spans="1:51" ht="18" customHeight="1">
      <c r="A16" s="95"/>
      <c r="B16" s="162"/>
      <c r="C16" s="175" t="s">
        <v>252</v>
      </c>
      <c r="D16" s="134"/>
      <c r="E16" s="171" t="s">
        <v>253</v>
      </c>
      <c r="F16" s="135"/>
      <c r="G16" s="229"/>
      <c r="H16" s="229"/>
      <c r="I16" s="229"/>
      <c r="J16" s="229"/>
      <c r="K16" s="229"/>
      <c r="L16" s="229"/>
      <c r="M16" s="229"/>
      <c r="N16" s="229"/>
      <c r="O16" s="229"/>
      <c r="P16" s="156" t="s">
        <v>249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8"/>
      <c r="AK16" s="83" t="s">
        <v>250</v>
      </c>
      <c r="AL16" s="84"/>
      <c r="AM16" s="84"/>
      <c r="AN16" s="84"/>
      <c r="AO16" s="59" t="s">
        <v>73</v>
      </c>
      <c r="AP16" s="84" t="s">
        <v>251</v>
      </c>
      <c r="AQ16" s="84"/>
      <c r="AR16" s="84"/>
      <c r="AS16" s="85"/>
      <c r="AT16" s="77"/>
    </row>
    <row r="17" spans="1:46">
      <c r="A17" s="95" t="s">
        <v>6</v>
      </c>
      <c r="B17" s="162"/>
      <c r="C17" s="218" t="str">
        <f>IF(P16="","",P16)</f>
        <v>千葉県市原市ちはら台西６－１５－６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5"/>
      <c r="B18" s="162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5" t="s">
        <v>7</v>
      </c>
      <c r="B19" s="162"/>
      <c r="C19" s="218" t="str">
        <f>IF(AL15="","",AL15&amp;"-"&amp;AK16&amp;"-"&amp;AP16)</f>
        <v>０９０-４１２２-６５２８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5"/>
      <c r="B20" s="162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5" t="s">
        <v>153</v>
      </c>
      <c r="B21" s="162"/>
      <c r="C21" s="239"/>
      <c r="D21" s="231"/>
      <c r="E21" s="231"/>
      <c r="F21" s="231"/>
      <c r="G21" s="231"/>
      <c r="H21" s="231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8"/>
      <c r="B22" s="254"/>
      <c r="C22" s="240"/>
      <c r="D22" s="232"/>
      <c r="E22" s="232"/>
      <c r="F22" s="232"/>
      <c r="G22" s="232"/>
      <c r="H22" s="232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27" t="s">
        <v>195</v>
      </c>
      <c r="B23" s="160" t="s">
        <v>154</v>
      </c>
      <c r="C23" s="219" t="s">
        <v>173</v>
      </c>
      <c r="D23" s="220"/>
      <c r="E23" s="221" t="s">
        <v>174</v>
      </c>
      <c r="F23" s="222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2"/>
      <c r="C24" s="207" t="s">
        <v>171</v>
      </c>
      <c r="D24" s="208"/>
      <c r="E24" s="209" t="s">
        <v>172</v>
      </c>
      <c r="F24" s="210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6" t="s">
        <v>168</v>
      </c>
      <c r="Z24" s="114"/>
      <c r="AA24" s="114"/>
      <c r="AB24" s="114"/>
      <c r="AC24" s="114"/>
      <c r="AD24" s="114"/>
      <c r="AE24" s="114"/>
      <c r="AF24" s="114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28">
        <v>1</v>
      </c>
      <c r="C25" s="169" t="s">
        <v>210</v>
      </c>
      <c r="D25" s="131"/>
      <c r="E25" s="170" t="s">
        <v>211</v>
      </c>
      <c r="F25" s="132"/>
      <c r="G25" s="118">
        <v>6</v>
      </c>
      <c r="H25" s="119"/>
      <c r="I25" s="223" t="s">
        <v>226</v>
      </c>
      <c r="J25" s="217"/>
      <c r="K25" s="217"/>
      <c r="L25" s="217"/>
      <c r="M25" s="217">
        <v>512211347</v>
      </c>
      <c r="N25" s="217"/>
      <c r="O25" s="217"/>
      <c r="P25" s="118">
        <v>145</v>
      </c>
      <c r="Q25" s="122"/>
      <c r="R25" s="122"/>
      <c r="S25" s="122"/>
      <c r="T25" s="124"/>
      <c r="U25" s="1"/>
      <c r="V25" s="1"/>
      <c r="W25" s="1"/>
      <c r="X25" s="1"/>
      <c r="Y25" s="233">
        <v>12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75" t="s">
        <v>197</v>
      </c>
      <c r="D26" s="134"/>
      <c r="E26" s="171" t="s">
        <v>270</v>
      </c>
      <c r="F26" s="135"/>
      <c r="G26" s="120"/>
      <c r="H26" s="121"/>
      <c r="I26" s="217"/>
      <c r="J26" s="217"/>
      <c r="K26" s="217"/>
      <c r="L26" s="217"/>
      <c r="M26" s="217"/>
      <c r="N26" s="217"/>
      <c r="O26" s="217"/>
      <c r="P26" s="120"/>
      <c r="Q26" s="123"/>
      <c r="R26" s="123"/>
      <c r="S26" s="123"/>
      <c r="T26" s="125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69" t="s">
        <v>212</v>
      </c>
      <c r="D27" s="131"/>
      <c r="E27" s="170" t="s">
        <v>213</v>
      </c>
      <c r="F27" s="132"/>
      <c r="G27" s="118">
        <v>6</v>
      </c>
      <c r="H27" s="119"/>
      <c r="I27" s="223" t="s">
        <v>227</v>
      </c>
      <c r="J27" s="217"/>
      <c r="K27" s="217"/>
      <c r="L27" s="217"/>
      <c r="M27" s="217">
        <v>512576716</v>
      </c>
      <c r="N27" s="217"/>
      <c r="O27" s="217"/>
      <c r="P27" s="118">
        <v>158</v>
      </c>
      <c r="Q27" s="122"/>
      <c r="R27" s="122"/>
      <c r="S27" s="122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75" t="s">
        <v>198</v>
      </c>
      <c r="D28" s="134"/>
      <c r="E28" s="171" t="s">
        <v>199</v>
      </c>
      <c r="F28" s="135"/>
      <c r="G28" s="120"/>
      <c r="H28" s="121"/>
      <c r="I28" s="217"/>
      <c r="J28" s="217"/>
      <c r="K28" s="217"/>
      <c r="L28" s="217"/>
      <c r="M28" s="217"/>
      <c r="N28" s="217"/>
      <c r="O28" s="217"/>
      <c r="P28" s="120"/>
      <c r="Q28" s="123"/>
      <c r="R28" s="123"/>
      <c r="S28" s="123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69" t="s">
        <v>214</v>
      </c>
      <c r="D29" s="131"/>
      <c r="E29" s="170" t="s">
        <v>215</v>
      </c>
      <c r="F29" s="132"/>
      <c r="G29" s="118">
        <v>6</v>
      </c>
      <c r="H29" s="119"/>
      <c r="I29" s="223" t="s">
        <v>228</v>
      </c>
      <c r="J29" s="217"/>
      <c r="K29" s="217"/>
      <c r="L29" s="217"/>
      <c r="M29" s="217">
        <v>412596414</v>
      </c>
      <c r="N29" s="217"/>
      <c r="O29" s="217"/>
      <c r="P29" s="118">
        <v>148</v>
      </c>
      <c r="Q29" s="122"/>
      <c r="R29" s="122"/>
      <c r="S29" s="122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75" t="s">
        <v>200</v>
      </c>
      <c r="D30" s="134"/>
      <c r="E30" s="171" t="s">
        <v>201</v>
      </c>
      <c r="F30" s="135"/>
      <c r="G30" s="120"/>
      <c r="H30" s="121"/>
      <c r="I30" s="217"/>
      <c r="J30" s="217"/>
      <c r="K30" s="217"/>
      <c r="L30" s="217"/>
      <c r="M30" s="217"/>
      <c r="N30" s="217"/>
      <c r="O30" s="217"/>
      <c r="P30" s="120"/>
      <c r="Q30" s="123"/>
      <c r="R30" s="123"/>
      <c r="S30" s="123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69" t="s">
        <v>216</v>
      </c>
      <c r="D31" s="131"/>
      <c r="E31" s="170" t="s">
        <v>217</v>
      </c>
      <c r="F31" s="132"/>
      <c r="G31" s="118">
        <v>6</v>
      </c>
      <c r="H31" s="119"/>
      <c r="I31" s="223" t="s">
        <v>228</v>
      </c>
      <c r="J31" s="217"/>
      <c r="K31" s="217"/>
      <c r="L31" s="217"/>
      <c r="M31" s="217">
        <v>515843852</v>
      </c>
      <c r="N31" s="217"/>
      <c r="O31" s="217"/>
      <c r="P31" s="118">
        <v>143</v>
      </c>
      <c r="Q31" s="122"/>
      <c r="R31" s="122"/>
      <c r="S31" s="122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75" t="s">
        <v>202</v>
      </c>
      <c r="D32" s="134"/>
      <c r="E32" s="171" t="s">
        <v>203</v>
      </c>
      <c r="F32" s="135"/>
      <c r="G32" s="120"/>
      <c r="H32" s="121"/>
      <c r="I32" s="217"/>
      <c r="J32" s="217"/>
      <c r="K32" s="217"/>
      <c r="L32" s="217"/>
      <c r="M32" s="217"/>
      <c r="N32" s="217"/>
      <c r="O32" s="217"/>
      <c r="P32" s="120"/>
      <c r="Q32" s="123"/>
      <c r="R32" s="123"/>
      <c r="S32" s="123"/>
      <c r="T32" s="125"/>
      <c r="U32" s="1"/>
      <c r="V32" s="1"/>
      <c r="W32" s="1"/>
      <c r="X32" s="1"/>
      <c r="Y32" s="146" t="s">
        <v>194</v>
      </c>
      <c r="Z32" s="114"/>
      <c r="AA32" s="114"/>
      <c r="AB32" s="114"/>
      <c r="AC32" s="114"/>
      <c r="AD32" s="114"/>
      <c r="AE32" s="114"/>
      <c r="AF32" s="114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69" t="s">
        <v>218</v>
      </c>
      <c r="D33" s="131"/>
      <c r="E33" s="170" t="s">
        <v>219</v>
      </c>
      <c r="F33" s="132"/>
      <c r="G33" s="118">
        <v>5</v>
      </c>
      <c r="H33" s="119"/>
      <c r="I33" s="223" t="s">
        <v>229</v>
      </c>
      <c r="J33" s="217"/>
      <c r="K33" s="217"/>
      <c r="L33" s="217"/>
      <c r="M33" s="217">
        <v>513411303</v>
      </c>
      <c r="N33" s="217"/>
      <c r="O33" s="217"/>
      <c r="P33" s="118">
        <v>138</v>
      </c>
      <c r="Q33" s="122"/>
      <c r="R33" s="122"/>
      <c r="S33" s="122"/>
      <c r="T33" s="124"/>
      <c r="U33" s="1"/>
      <c r="V33" s="1"/>
      <c r="W33" s="1"/>
      <c r="X33" s="1"/>
      <c r="Y33" s="148">
        <v>1</v>
      </c>
      <c r="Z33" s="149"/>
      <c r="AA33" s="149"/>
      <c r="AB33" s="149"/>
      <c r="AC33" s="149"/>
      <c r="AD33" s="149"/>
      <c r="AE33" s="149"/>
      <c r="AF33" s="149"/>
      <c r="AG33" s="15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75" t="s">
        <v>204</v>
      </c>
      <c r="D34" s="134"/>
      <c r="E34" s="171" t="s">
        <v>271</v>
      </c>
      <c r="F34" s="135"/>
      <c r="G34" s="120"/>
      <c r="H34" s="121"/>
      <c r="I34" s="217"/>
      <c r="J34" s="217"/>
      <c r="K34" s="217"/>
      <c r="L34" s="217"/>
      <c r="M34" s="217"/>
      <c r="N34" s="217"/>
      <c r="O34" s="217"/>
      <c r="P34" s="120"/>
      <c r="Q34" s="123"/>
      <c r="R34" s="123"/>
      <c r="S34" s="123"/>
      <c r="T34" s="125"/>
      <c r="U34" s="1"/>
      <c r="V34" s="1"/>
      <c r="W34" s="1"/>
      <c r="X34" s="1"/>
      <c r="Y34" s="151"/>
      <c r="Z34" s="152"/>
      <c r="AA34" s="152"/>
      <c r="AB34" s="152"/>
      <c r="AC34" s="152"/>
      <c r="AD34" s="152"/>
      <c r="AE34" s="152"/>
      <c r="AF34" s="152"/>
      <c r="AG34" s="15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69" t="s">
        <v>220</v>
      </c>
      <c r="D35" s="131"/>
      <c r="E35" s="170" t="s">
        <v>221</v>
      </c>
      <c r="F35" s="132"/>
      <c r="G35" s="118">
        <v>5</v>
      </c>
      <c r="H35" s="119"/>
      <c r="I35" s="223" t="s">
        <v>227</v>
      </c>
      <c r="J35" s="217"/>
      <c r="K35" s="217"/>
      <c r="L35" s="217"/>
      <c r="M35" s="217">
        <v>514556868</v>
      </c>
      <c r="N35" s="217"/>
      <c r="O35" s="217"/>
      <c r="P35" s="118">
        <v>143</v>
      </c>
      <c r="Q35" s="122"/>
      <c r="R35" s="122"/>
      <c r="S35" s="122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75" t="s">
        <v>205</v>
      </c>
      <c r="D36" s="134"/>
      <c r="E36" s="171" t="s">
        <v>206</v>
      </c>
      <c r="F36" s="135"/>
      <c r="G36" s="120"/>
      <c r="H36" s="121"/>
      <c r="I36" s="217"/>
      <c r="J36" s="217"/>
      <c r="K36" s="217"/>
      <c r="L36" s="217"/>
      <c r="M36" s="217"/>
      <c r="N36" s="217"/>
      <c r="O36" s="217"/>
      <c r="P36" s="120"/>
      <c r="Q36" s="123"/>
      <c r="R36" s="123"/>
      <c r="S36" s="123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69" t="s">
        <v>222</v>
      </c>
      <c r="D37" s="131"/>
      <c r="E37" s="170" t="s">
        <v>217</v>
      </c>
      <c r="F37" s="132"/>
      <c r="G37" s="118">
        <v>5</v>
      </c>
      <c r="H37" s="119"/>
      <c r="I37" s="223" t="s">
        <v>227</v>
      </c>
      <c r="J37" s="217"/>
      <c r="K37" s="217"/>
      <c r="L37" s="217"/>
      <c r="M37" s="217">
        <v>515584026</v>
      </c>
      <c r="N37" s="217"/>
      <c r="O37" s="217"/>
      <c r="P37" s="118">
        <v>141</v>
      </c>
      <c r="Q37" s="122"/>
      <c r="R37" s="122"/>
      <c r="S37" s="122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75" t="s">
        <v>272</v>
      </c>
      <c r="D38" s="134"/>
      <c r="E38" s="171" t="s">
        <v>273</v>
      </c>
      <c r="F38" s="135"/>
      <c r="G38" s="120"/>
      <c r="H38" s="121"/>
      <c r="I38" s="217"/>
      <c r="J38" s="217"/>
      <c r="K38" s="217"/>
      <c r="L38" s="217"/>
      <c r="M38" s="217"/>
      <c r="N38" s="217"/>
      <c r="O38" s="217"/>
      <c r="P38" s="120"/>
      <c r="Q38" s="123"/>
      <c r="R38" s="123"/>
      <c r="S38" s="123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69" t="s">
        <v>223</v>
      </c>
      <c r="D39" s="131"/>
      <c r="E39" s="170" t="s">
        <v>224</v>
      </c>
      <c r="F39" s="132"/>
      <c r="G39" s="118">
        <v>5</v>
      </c>
      <c r="H39" s="119"/>
      <c r="I39" s="223" t="s">
        <v>227</v>
      </c>
      <c r="J39" s="217"/>
      <c r="K39" s="217"/>
      <c r="L39" s="217"/>
      <c r="M39" s="217">
        <v>516000109</v>
      </c>
      <c r="N39" s="217"/>
      <c r="O39" s="217"/>
      <c r="P39" s="118">
        <v>138</v>
      </c>
      <c r="Q39" s="122"/>
      <c r="R39" s="122"/>
      <c r="S39" s="122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75" t="s">
        <v>208</v>
      </c>
      <c r="D40" s="134"/>
      <c r="E40" s="171" t="s">
        <v>207</v>
      </c>
      <c r="F40" s="135"/>
      <c r="G40" s="120"/>
      <c r="H40" s="121"/>
      <c r="I40" s="217"/>
      <c r="J40" s="217"/>
      <c r="K40" s="217"/>
      <c r="L40" s="217"/>
      <c r="M40" s="217"/>
      <c r="N40" s="217"/>
      <c r="O40" s="217"/>
      <c r="P40" s="120"/>
      <c r="Q40" s="123"/>
      <c r="R40" s="123"/>
      <c r="S40" s="123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69" t="s">
        <v>216</v>
      </c>
      <c r="D41" s="131"/>
      <c r="E41" s="170" t="s">
        <v>225</v>
      </c>
      <c r="F41" s="132"/>
      <c r="G41" s="118">
        <v>3</v>
      </c>
      <c r="H41" s="119"/>
      <c r="I41" s="223" t="s">
        <v>228</v>
      </c>
      <c r="J41" s="217"/>
      <c r="K41" s="217"/>
      <c r="L41" s="217"/>
      <c r="M41" s="217">
        <v>518152987</v>
      </c>
      <c r="N41" s="217"/>
      <c r="O41" s="217"/>
      <c r="P41" s="118">
        <v>127</v>
      </c>
      <c r="Q41" s="122"/>
      <c r="R41" s="122"/>
      <c r="S41" s="122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75" t="s">
        <v>202</v>
      </c>
      <c r="D42" s="134"/>
      <c r="E42" s="171" t="s">
        <v>209</v>
      </c>
      <c r="F42" s="135"/>
      <c r="G42" s="120"/>
      <c r="H42" s="121"/>
      <c r="I42" s="217"/>
      <c r="J42" s="217"/>
      <c r="K42" s="217"/>
      <c r="L42" s="217"/>
      <c r="M42" s="217"/>
      <c r="N42" s="217"/>
      <c r="O42" s="217"/>
      <c r="P42" s="120"/>
      <c r="Q42" s="123"/>
      <c r="R42" s="123"/>
      <c r="S42" s="123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>
        <v>10</v>
      </c>
      <c r="C43" s="169" t="s">
        <v>262</v>
      </c>
      <c r="D43" s="131"/>
      <c r="E43" s="170" t="s">
        <v>263</v>
      </c>
      <c r="F43" s="132"/>
      <c r="G43" s="118">
        <v>5</v>
      </c>
      <c r="H43" s="119"/>
      <c r="I43" s="223" t="s">
        <v>227</v>
      </c>
      <c r="J43" s="217"/>
      <c r="K43" s="217"/>
      <c r="L43" s="217"/>
      <c r="M43" s="118">
        <v>518698232</v>
      </c>
      <c r="N43" s="122"/>
      <c r="O43" s="119"/>
      <c r="P43" s="118">
        <v>138</v>
      </c>
      <c r="Q43" s="122"/>
      <c r="R43" s="122"/>
      <c r="S43" s="122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3" t="s">
        <v>260</v>
      </c>
      <c r="D44" s="134"/>
      <c r="E44" s="134" t="s">
        <v>261</v>
      </c>
      <c r="F44" s="135"/>
      <c r="G44" s="120"/>
      <c r="H44" s="121"/>
      <c r="I44" s="217"/>
      <c r="J44" s="217"/>
      <c r="K44" s="217"/>
      <c r="L44" s="217"/>
      <c r="M44" s="120"/>
      <c r="N44" s="123"/>
      <c r="O44" s="121"/>
      <c r="P44" s="120"/>
      <c r="Q44" s="123"/>
      <c r="R44" s="123"/>
      <c r="S44" s="123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>
        <v>11</v>
      </c>
      <c r="C45" s="169" t="s">
        <v>258</v>
      </c>
      <c r="D45" s="131"/>
      <c r="E45" s="170" t="s">
        <v>259</v>
      </c>
      <c r="F45" s="132"/>
      <c r="G45" s="118">
        <v>5</v>
      </c>
      <c r="H45" s="119"/>
      <c r="I45" s="223" t="s">
        <v>227</v>
      </c>
      <c r="J45" s="217"/>
      <c r="K45" s="217"/>
      <c r="L45" s="217"/>
      <c r="M45" s="118">
        <v>518698270</v>
      </c>
      <c r="N45" s="122"/>
      <c r="O45" s="119"/>
      <c r="P45" s="118">
        <v>142</v>
      </c>
      <c r="Q45" s="122"/>
      <c r="R45" s="122"/>
      <c r="S45" s="122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3" t="s">
        <v>256</v>
      </c>
      <c r="D46" s="134"/>
      <c r="E46" s="134" t="s">
        <v>257</v>
      </c>
      <c r="F46" s="135"/>
      <c r="G46" s="120"/>
      <c r="H46" s="121"/>
      <c r="I46" s="217"/>
      <c r="J46" s="217"/>
      <c r="K46" s="217"/>
      <c r="L46" s="217"/>
      <c r="M46" s="120"/>
      <c r="N46" s="123"/>
      <c r="O46" s="121"/>
      <c r="P46" s="120"/>
      <c r="Q46" s="123"/>
      <c r="R46" s="123"/>
      <c r="S46" s="123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31"/>
      <c r="E47" s="131"/>
      <c r="F47" s="132"/>
      <c r="G47" s="118"/>
      <c r="H47" s="119"/>
      <c r="I47" s="118"/>
      <c r="J47" s="122"/>
      <c r="K47" s="122"/>
      <c r="L47" s="119"/>
      <c r="M47" s="118"/>
      <c r="N47" s="122"/>
      <c r="O47" s="119"/>
      <c r="P47" s="118"/>
      <c r="Q47" s="122"/>
      <c r="R47" s="122"/>
      <c r="S47" s="122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5"/>
      <c r="F48" s="216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6"/>
      <c r="C49" s="98"/>
      <c r="D49" s="99"/>
      <c r="E49" s="99"/>
      <c r="F49" s="100"/>
      <c r="G49" s="86"/>
      <c r="H49" s="88"/>
      <c r="I49" s="86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5"/>
      <c r="B50" s="97"/>
      <c r="C50" s="101"/>
      <c r="D50" s="102"/>
      <c r="E50" s="102"/>
      <c r="F50" s="103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5">
        <v>14</v>
      </c>
      <c r="B51" s="96"/>
      <c r="C51" s="98"/>
      <c r="D51" s="99"/>
      <c r="E51" s="99"/>
      <c r="F51" s="100"/>
      <c r="G51" s="86"/>
      <c r="H51" s="88"/>
      <c r="I51" s="86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8"/>
      <c r="B52" s="109"/>
      <c r="C52" s="110"/>
      <c r="D52" s="111"/>
      <c r="E52" s="111"/>
      <c r="F52" s="112"/>
      <c r="G52" s="104"/>
      <c r="H52" s="105"/>
      <c r="I52" s="104"/>
      <c r="J52" s="106"/>
      <c r="K52" s="106"/>
      <c r="L52" s="105"/>
      <c r="M52" s="104"/>
      <c r="N52" s="106"/>
      <c r="O52" s="105"/>
      <c r="P52" s="104"/>
      <c r="Q52" s="106"/>
      <c r="R52" s="106"/>
      <c r="S52" s="106"/>
      <c r="T52" s="10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284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79">
        <f>LEN(A55)</f>
        <v>36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Jump　ｕｐ　ちはら台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434181653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仲尾 　智貴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509964330</v>
      </c>
      <c r="H7" s="271"/>
      <c r="I7" s="271"/>
      <c r="J7" s="271">
        <f>IF(入力!J7="","",入力!J7)</f>
        <v>291138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松田　理恵子</v>
      </c>
      <c r="D9" s="265"/>
      <c r="E9" s="265"/>
      <c r="F9" s="265"/>
      <c r="G9" s="271">
        <f>IF(入力!G9="","",入力!G9)</f>
        <v>514722646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 xml:space="preserve">早野 　晴美 </v>
      </c>
      <c r="D11" s="265"/>
      <c r="E11" s="265"/>
      <c r="F11" s="265"/>
      <c r="G11" s="271">
        <f>IF(入力!G11="","",入力!G11)</f>
        <v>518742621</v>
      </c>
      <c r="H11" s="271"/>
      <c r="I11" s="271"/>
      <c r="J11" s="271">
        <f>IF(入力!J11="","",入力!J11)</f>
        <v>27984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猪俣　晃二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千葉県市原市ちはら台西６－１５－６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０９０-４１２２-６５２８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仲尾　 奈々美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水の江小学校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512211347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岡田　みのり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清水谷小学校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512576716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江口　花那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牧園小学校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412596414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生駒　優奈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牧園小学校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515843852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松田　優里菜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おゆみ野南小学校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513411303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森　心咲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清水谷小学校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514556868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濵田 　優奈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清水谷小学校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515584026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高橋　優菜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清水谷小学校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516000109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生駒　玲奈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牧園小学校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518152987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吉田 　 桃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清水谷小学校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518698232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久保木　 葵衣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清水谷小学校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518698270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ｼﾞｬﾝﾌﾟｱｯﾌﾟチハラダイ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市原市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京成ちはら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Jump　ｕｐ　ちはら台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434181653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62"/>
      <c r="D18" s="321"/>
      <c r="E18" s="321"/>
      <c r="F18" s="321"/>
      <c r="G18" s="363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6"/>
      <c r="AL18" s="346"/>
      <c r="AM18" s="375"/>
      <c r="AN18" s="397"/>
      <c r="AO18" s="398"/>
      <c r="AP18" s="398"/>
      <c r="AQ18" s="398"/>
      <c r="AR18" s="398"/>
      <c r="AS18" s="398"/>
      <c r="AT18" s="346"/>
      <c r="AU18" s="375"/>
      <c r="AV18" s="353"/>
      <c r="AW18" s="321"/>
      <c r="AX18" s="321"/>
      <c r="AY18" s="363"/>
      <c r="AZ18" s="385" t="str">
        <f>IF(入力!AE5="","",入力!AE5)</f>
        <v>ちはら台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42" t="s">
        <v>42</v>
      </c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  <c r="AA19" s="342"/>
      <c r="AB19" s="342"/>
      <c r="AC19" s="342"/>
      <c r="AD19" s="342" t="s">
        <v>69</v>
      </c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 t="s">
        <v>70</v>
      </c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67"/>
    </row>
    <row r="20" spans="3:58" ht="15" customHeight="1">
      <c r="C20" s="432" t="s">
        <v>43</v>
      </c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431">
        <f>IF(入力!J7="","",入力!J7)</f>
        <v>291138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 t="str">
        <f>IF(入力!J9="","",入力!J9)</f>
        <v/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>
        <f>IF(入力!J11="","",入力!J11)</f>
        <v>27984</v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ナカオ　トモキ</v>
      </c>
      <c r="I22" s="331"/>
      <c r="J22" s="331"/>
      <c r="K22" s="331"/>
      <c r="L22" s="331"/>
      <c r="M22" s="331"/>
      <c r="N22" s="331"/>
      <c r="O22" s="331"/>
      <c r="P22" s="331"/>
      <c r="Q22" s="348"/>
      <c r="R22" s="330" t="s">
        <v>45</v>
      </c>
      <c r="S22" s="331"/>
      <c r="T22" s="324">
        <f>IF(入力!AT7="","",入力!AT7)</f>
        <v>19</v>
      </c>
      <c r="U22" s="325"/>
      <c r="V22" s="326"/>
      <c r="W22" s="330" t="s">
        <v>46</v>
      </c>
      <c r="X22" s="330"/>
      <c r="Y22" s="330"/>
      <c r="Z22" s="14" t="s">
        <v>72</v>
      </c>
      <c r="AA22" s="15"/>
      <c r="AB22" s="331" t="str">
        <f>IF(入力!R7="","",入力!R7)</f>
        <v>290</v>
      </c>
      <c r="AC22" s="331"/>
      <c r="AD22" s="331"/>
      <c r="AE22" s="331"/>
      <c r="AF22" s="16" t="s">
        <v>73</v>
      </c>
      <c r="AG22" s="331" t="str">
        <f>IF(入力!W7="","",入力!W7)</f>
        <v>０１４２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8"/>
      <c r="AU22" s="330" t="s">
        <v>47</v>
      </c>
      <c r="AV22" s="331"/>
      <c r="AW22" s="331"/>
      <c r="AX22" s="17" t="s">
        <v>74</v>
      </c>
      <c r="AY22" s="331" t="str">
        <f>IF(入力!AL7="","",入力!AL7)</f>
        <v>０４３６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2" t="s">
        <v>48</v>
      </c>
      <c r="D23" s="321"/>
      <c r="E23" s="321"/>
      <c r="F23" s="321"/>
      <c r="G23" s="363"/>
      <c r="H23" s="343" t="str">
        <f>IF(入力!C8="","",入力!C8&amp;"　"&amp;入力!E8)</f>
        <v>仲尾 　智貴</v>
      </c>
      <c r="I23" s="344"/>
      <c r="J23" s="344"/>
      <c r="K23" s="344"/>
      <c r="L23" s="344"/>
      <c r="M23" s="344"/>
      <c r="N23" s="344"/>
      <c r="O23" s="344"/>
      <c r="P23" s="344"/>
      <c r="Q23" s="345"/>
      <c r="R23" s="321"/>
      <c r="S23" s="321"/>
      <c r="T23" s="327"/>
      <c r="U23" s="328"/>
      <c r="V23" s="329"/>
      <c r="W23" s="346"/>
      <c r="X23" s="346"/>
      <c r="Y23" s="346"/>
      <c r="Z23" s="339" t="str">
        <f>IF(入力!P8="","",入力!P8)</f>
        <v>千葉県市原市ちはら台南5-3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21"/>
      <c r="AV23" s="321"/>
      <c r="AW23" s="321"/>
      <c r="AX23" s="353" t="str">
        <f>IF(入力!AK8="","",入力!AK8)</f>
        <v>５２</v>
      </c>
      <c r="AY23" s="321"/>
      <c r="AZ23" s="321"/>
      <c r="BA23" s="321"/>
      <c r="BB23" s="19" t="s">
        <v>76</v>
      </c>
      <c r="BC23" s="321" t="str">
        <f>IF(入力!AP8="","",入力!AP8)</f>
        <v>１７８１</v>
      </c>
      <c r="BD23" s="321"/>
      <c r="BE23" s="321"/>
      <c r="BF23" s="352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マツダ　理恵子</v>
      </c>
      <c r="I24" s="331"/>
      <c r="J24" s="331"/>
      <c r="K24" s="331"/>
      <c r="L24" s="331"/>
      <c r="M24" s="331"/>
      <c r="N24" s="331"/>
      <c r="O24" s="331"/>
      <c r="P24" s="331"/>
      <c r="Q24" s="348"/>
      <c r="R24" s="330" t="s">
        <v>45</v>
      </c>
      <c r="S24" s="331"/>
      <c r="T24" s="324">
        <f>IF(入力!AT9="","",入力!AT9)</f>
        <v>43</v>
      </c>
      <c r="U24" s="325"/>
      <c r="V24" s="326"/>
      <c r="W24" s="330" t="s">
        <v>46</v>
      </c>
      <c r="X24" s="330"/>
      <c r="Y24" s="330"/>
      <c r="Z24" s="14" t="s">
        <v>72</v>
      </c>
      <c r="AA24" s="15"/>
      <c r="AB24" s="331" t="str">
        <f>IF(入力!R9="","",入力!R9)</f>
        <v>２６０</v>
      </c>
      <c r="AC24" s="331"/>
      <c r="AD24" s="331"/>
      <c r="AE24" s="331"/>
      <c r="AF24" s="16" t="s">
        <v>73</v>
      </c>
      <c r="AG24" s="331" t="str">
        <f>IF(入力!W9="","",入力!W9)</f>
        <v>００３２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8"/>
      <c r="AU24" s="330" t="s">
        <v>47</v>
      </c>
      <c r="AV24" s="331"/>
      <c r="AW24" s="331"/>
      <c r="AX24" s="17" t="s">
        <v>74</v>
      </c>
      <c r="AY24" s="331" t="str">
        <f>IF(入力!AL9="","",入力!AL9)</f>
        <v>0432919269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2" t="s">
        <v>78</v>
      </c>
      <c r="D25" s="321"/>
      <c r="E25" s="321"/>
      <c r="F25" s="321"/>
      <c r="G25" s="363"/>
      <c r="H25" s="343" t="str">
        <f>IF(入力!C10="","",入力!C10&amp;"　"&amp;入力!E10)</f>
        <v>松田　理恵子</v>
      </c>
      <c r="I25" s="344"/>
      <c r="J25" s="344"/>
      <c r="K25" s="344"/>
      <c r="L25" s="344"/>
      <c r="M25" s="344"/>
      <c r="N25" s="344"/>
      <c r="O25" s="344"/>
      <c r="P25" s="344"/>
      <c r="Q25" s="345"/>
      <c r="R25" s="321"/>
      <c r="S25" s="321"/>
      <c r="T25" s="327"/>
      <c r="U25" s="328"/>
      <c r="V25" s="329"/>
      <c r="W25" s="346"/>
      <c r="X25" s="346"/>
      <c r="Y25" s="346"/>
      <c r="Z25" s="339" t="str">
        <f>IF(入力!P10="","",入力!P10)</f>
        <v>千葉市緑区おゆみ野中央9丁目15ー10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21"/>
      <c r="AV25" s="321"/>
      <c r="AW25" s="321"/>
      <c r="AX25" s="353" t="str">
        <f>IF(入力!AK10="","",入力!AK10)</f>
        <v>２９１</v>
      </c>
      <c r="AY25" s="321"/>
      <c r="AZ25" s="321"/>
      <c r="BA25" s="321"/>
      <c r="BB25" s="19" t="s">
        <v>76</v>
      </c>
      <c r="BC25" s="321" t="str">
        <f>IF(入力!AP10="","",入力!AP10)</f>
        <v>９２６９</v>
      </c>
      <c r="BD25" s="321"/>
      <c r="BE25" s="321"/>
      <c r="BF25" s="352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ハヤノ　ハルミ</v>
      </c>
      <c r="I26" s="331"/>
      <c r="J26" s="331"/>
      <c r="K26" s="331"/>
      <c r="L26" s="331"/>
      <c r="M26" s="331"/>
      <c r="N26" s="331"/>
      <c r="O26" s="331"/>
      <c r="P26" s="331"/>
      <c r="Q26" s="348"/>
      <c r="R26" s="330" t="s">
        <v>45</v>
      </c>
      <c r="S26" s="331"/>
      <c r="T26" s="324">
        <f>IF(入力!AT11="","",入力!AT11)</f>
        <v>54</v>
      </c>
      <c r="U26" s="325"/>
      <c r="V26" s="326"/>
      <c r="W26" s="330" t="s">
        <v>46</v>
      </c>
      <c r="X26" s="330"/>
      <c r="Y26" s="330"/>
      <c r="Z26" s="14" t="s">
        <v>72</v>
      </c>
      <c r="AA26" s="15"/>
      <c r="AB26" s="331" t="str">
        <f>IF(入力!R11="","",入力!R11)</f>
        <v>290</v>
      </c>
      <c r="AC26" s="331"/>
      <c r="AD26" s="331"/>
      <c r="AE26" s="331"/>
      <c r="AF26" s="16" t="s">
        <v>73</v>
      </c>
      <c r="AG26" s="331" t="str">
        <f>IF(入力!W11="","",入力!W11)</f>
        <v>０００３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8"/>
      <c r="AU26" s="330" t="s">
        <v>47</v>
      </c>
      <c r="AV26" s="331"/>
      <c r="AW26" s="331"/>
      <c r="AX26" s="17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2" t="s">
        <v>79</v>
      </c>
      <c r="D27" s="321"/>
      <c r="E27" s="321"/>
      <c r="F27" s="321"/>
      <c r="G27" s="363"/>
      <c r="H27" s="343" t="str">
        <f>IF(入力!C12="","",入力!C12&amp;"　"&amp;入力!E12)</f>
        <v xml:space="preserve">早野 　晴美 </v>
      </c>
      <c r="I27" s="344"/>
      <c r="J27" s="344"/>
      <c r="K27" s="344"/>
      <c r="L27" s="344"/>
      <c r="M27" s="344"/>
      <c r="N27" s="344"/>
      <c r="O27" s="344"/>
      <c r="P27" s="344"/>
      <c r="Q27" s="345"/>
      <c r="R27" s="321"/>
      <c r="S27" s="321"/>
      <c r="T27" s="327"/>
      <c r="U27" s="328"/>
      <c r="V27" s="329"/>
      <c r="W27" s="346"/>
      <c r="X27" s="346"/>
      <c r="Y27" s="346"/>
      <c r="Z27" s="339" t="str">
        <f>IF(入力!P12="","",入力!P12)</f>
        <v>市原市辰巳台東4-16-24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21"/>
      <c r="AV27" s="321"/>
      <c r="AW27" s="321"/>
      <c r="AX27" s="353" t="str">
        <f>IF(入力!AK12="","",入力!AK12)</f>
        <v>４３７７</v>
      </c>
      <c r="AY27" s="321"/>
      <c r="AZ27" s="321"/>
      <c r="BA27" s="321"/>
      <c r="BB27" s="19" t="s">
        <v>76</v>
      </c>
      <c r="BC27" s="321" t="str">
        <f>IF(入力!AP12="","",入力!AP12)</f>
        <v>１７３２</v>
      </c>
      <c r="BD27" s="321"/>
      <c r="BE27" s="321"/>
      <c r="BF27" s="352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イノマタ　コウジ</v>
      </c>
      <c r="I28" s="331"/>
      <c r="J28" s="331"/>
      <c r="K28" s="331"/>
      <c r="L28" s="331"/>
      <c r="M28" s="331"/>
      <c r="N28" s="331"/>
      <c r="O28" s="331"/>
      <c r="P28" s="331"/>
      <c r="Q28" s="348"/>
      <c r="R28" s="330" t="s">
        <v>45</v>
      </c>
      <c r="S28" s="331"/>
      <c r="T28" s="324">
        <f>IF(入力!AT15="","",入力!AT15)</f>
        <v>57</v>
      </c>
      <c r="U28" s="325"/>
      <c r="V28" s="326"/>
      <c r="W28" s="330" t="s">
        <v>46</v>
      </c>
      <c r="X28" s="330"/>
      <c r="Y28" s="330"/>
      <c r="Z28" s="14" t="s">
        <v>72</v>
      </c>
      <c r="AA28" s="15"/>
      <c r="AB28" s="331" t="str">
        <f>IF(入力!R15="","",入力!R15)</f>
        <v>２９０</v>
      </c>
      <c r="AC28" s="331"/>
      <c r="AD28" s="331"/>
      <c r="AE28" s="331"/>
      <c r="AF28" s="16" t="s">
        <v>73</v>
      </c>
      <c r="AG28" s="331" t="str">
        <f>IF(入力!W15="","",入力!W15)</f>
        <v>０１４３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8"/>
      <c r="AU28" s="330" t="s">
        <v>47</v>
      </c>
      <c r="AV28" s="331"/>
      <c r="AW28" s="331"/>
      <c r="AX28" s="17" t="s">
        <v>74</v>
      </c>
      <c r="AY28" s="331" t="str">
        <f>IF(入力!AL15="","",入力!AL15)</f>
        <v>０９０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7" t="s">
        <v>49</v>
      </c>
      <c r="D29" s="333"/>
      <c r="E29" s="333"/>
      <c r="F29" s="333"/>
      <c r="G29" s="358"/>
      <c r="H29" s="354" t="str">
        <f>IF(入力!C16="","",入力!C16&amp;"　"&amp;入力!E16)</f>
        <v>猪俣　晃二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3"/>
      <c r="S29" s="333"/>
      <c r="T29" s="349"/>
      <c r="U29" s="350"/>
      <c r="V29" s="351"/>
      <c r="W29" s="347"/>
      <c r="X29" s="347"/>
      <c r="Y29" s="347"/>
      <c r="Z29" s="334" t="str">
        <f>IF(入力!P16="","",入力!P16)</f>
        <v>千葉県市原市ちはら台西６－１５－６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４１２２</v>
      </c>
      <c r="AY29" s="333"/>
      <c r="AZ29" s="333"/>
      <c r="BA29" s="333"/>
      <c r="BB29" s="72" t="s">
        <v>76</v>
      </c>
      <c r="BC29" s="333" t="str">
        <f>IF(入力!AP16="","",入力!AP16)</f>
        <v>６５２８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32"/>
    </row>
    <row r="34" spans="3:58" ht="15" customHeight="1">
      <c r="C34" s="281">
        <f>IF(入力!B25="","",入力!B25)</f>
        <v>1</v>
      </c>
      <c r="D34" s="282"/>
      <c r="E34" s="283"/>
      <c r="F34" s="287" t="str">
        <f>IF(入力!C26="","",入力!C25&amp;"　"&amp;入力!E25&amp;"
"&amp;入力!C26&amp;"　"&amp;入力!E26)</f>
        <v>ナカオ　ナナミ
仲尾　 奈々美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水の江小学校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512211347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145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オカダ　ミノリ
岡田　みのり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清水谷小学校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512576716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158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エグチ　カナ
江口　花那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牧園小学校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412596414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148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イコマ　ユナ
生駒　優奈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6</v>
      </c>
      <c r="R40" s="294"/>
      <c r="S40" s="295"/>
      <c r="T40" s="299" t="str">
        <f>IF(入力!I31="","",入力!I31)</f>
        <v>牧園小学校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515843852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143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マツダ　ユリナ
松田　優里菜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おゆみ野南小学校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513411303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138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モリ　ミサキ
森　心咲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清水谷小学校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514556868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143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ハマダ　ユナ
濵田 　優奈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清水谷小学校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515584026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141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タカハシ　ユウナ
高橋　優菜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清水谷小学校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516000109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138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イコマ　レナ
生駒　玲奈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3</v>
      </c>
      <c r="R50" s="294"/>
      <c r="S50" s="295"/>
      <c r="T50" s="299" t="str">
        <f>IF(入力!I41="","",入力!I41)</f>
        <v>牧園小学校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518152987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127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ヨシダ　モモ
吉田 　 桃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5</v>
      </c>
      <c r="R52" s="294"/>
      <c r="S52" s="295"/>
      <c r="T52" s="299" t="str">
        <f>IF(入力!I43="","",入力!I43)</f>
        <v>清水谷小学校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518698232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138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クボキ　アオイ
久保木　 葵衣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5</v>
      </c>
      <c r="R54" s="294"/>
      <c r="S54" s="295"/>
      <c r="T54" s="299" t="str">
        <f>IF(入力!I45="","",入力!I45)</f>
        <v>清水谷小学校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518698270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142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Jump　ｕｐ　ちはら台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434181653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仲尾 　智貴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509964330</v>
      </c>
      <c r="H7" s="271"/>
      <c r="I7" s="271"/>
      <c r="J7" s="271">
        <f>IF(入力!J7="","",入力!J7)</f>
        <v>291138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松田　理恵子</v>
      </c>
      <c r="D9" s="265"/>
      <c r="E9" s="265"/>
      <c r="F9" s="265"/>
      <c r="G9" s="271">
        <f>IF(入力!G9="","",入力!G9)</f>
        <v>514722646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 xml:space="preserve">早野 　晴美 </v>
      </c>
      <c r="D11" s="265"/>
      <c r="E11" s="265"/>
      <c r="F11" s="265"/>
      <c r="G11" s="271">
        <f>IF(入力!G11="","",入力!G11)</f>
        <v>518742621</v>
      </c>
      <c r="H11" s="271"/>
      <c r="I11" s="271"/>
      <c r="J11" s="271">
        <f>IF(入力!J11="","",入力!J11)</f>
        <v>27984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猪俣　晃二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千葉県市原市ちはら台西６－１５－６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０９０-４１２２-６５２８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仲尾　 奈々美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水の江小学校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512211347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岡田　みのり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清水谷小学校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512576716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江口　花那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牧園小学校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412596414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生駒　優奈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牧園小学校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515843852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松田　優里菜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おゆみ野南小学校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513411303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森　心咲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清水谷小学校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514556868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濵田 　優奈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清水谷小学校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515584026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高橋　優菜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清水谷小学校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516000109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生駒　玲奈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牧園小学校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518152987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吉田 　 桃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清水谷小学校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518698232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久保木　 葵衣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清水谷小学校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518698270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Jump　ｕｐ　ちはら台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434181653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仲尾 　智貴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509964330</v>
      </c>
      <c r="H7" s="271"/>
      <c r="I7" s="271"/>
      <c r="J7" s="271">
        <f>IF(入力!J7="","",入力!J7)</f>
        <v>291138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松田　理恵子</v>
      </c>
      <c r="D9" s="265"/>
      <c r="E9" s="265"/>
      <c r="F9" s="265"/>
      <c r="G9" s="271">
        <f>IF(入力!G9="","",入力!G9)</f>
        <v>514722646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 xml:space="preserve">早野 　晴美 </v>
      </c>
      <c r="D11" s="265"/>
      <c r="E11" s="265"/>
      <c r="F11" s="265"/>
      <c r="G11" s="271">
        <f>IF(入力!G11="","",入力!G11)</f>
        <v>518742621</v>
      </c>
      <c r="H11" s="271"/>
      <c r="I11" s="271"/>
      <c r="J11" s="271">
        <f>IF(入力!J11="","",入力!J11)</f>
        <v>27984</v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猪俣　晃二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千葉県市原市ちはら台西６－１５－６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０９０-４１２２-６５２８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/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64" t="str">
        <f>IF(入力!C26="","",入力!C26&amp;"　"&amp;入力!E26)</f>
        <v>仲尾　 奈々美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水の江小学校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512211347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岡田　みのり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清水谷小学校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512576716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江口　花那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牧園小学校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412596414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生駒　優奈</v>
      </c>
      <c r="D31" s="265"/>
      <c r="E31" s="265"/>
      <c r="F31" s="265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牧園小学校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515843852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松田　優里菜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おゆみ野南小学校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513411303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森　心咲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清水谷小学校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514556868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濵田 　優奈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清水谷小学校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515584026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高橋　優菜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清水谷小学校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516000109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生駒　玲奈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牧園小学校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518152987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吉田 　 桃</v>
      </c>
      <c r="D43" s="265"/>
      <c r="E43" s="265"/>
      <c r="F43" s="265"/>
      <c r="G43" s="263">
        <f>IF(入力!G43="","",入力!G43)</f>
        <v>5</v>
      </c>
      <c r="H43" s="263" t="str">
        <f>IF(入力!H43="","",入力!H43)</f>
        <v/>
      </c>
      <c r="I43" s="263" t="str">
        <f>IF(入力!I43="","",入力!I43)</f>
        <v>清水谷小学校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518698232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久保木　 葵衣</v>
      </c>
      <c r="D45" s="265"/>
      <c r="E45" s="265"/>
      <c r="F45" s="265"/>
      <c r="G45" s="263">
        <f>IF(入力!G45="","",入力!G45)</f>
        <v>5</v>
      </c>
      <c r="H45" s="263" t="str">
        <f>IF(入力!H45="","",入力!H45)</f>
        <v/>
      </c>
      <c r="I45" s="263" t="str">
        <f>IF(入力!I45="","",入力!I45)</f>
        <v>清水谷小学校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518698270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>チャレンジ！　2回戦突破目指します。
明るく、のびのび、ジャンプアップ！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23019</v>
      </c>
      <c r="B7" s="33" t="str">
        <f>IF(入力!C3="","",入力!C3)</f>
        <v>Jump　ｕｐ　ちはら台</v>
      </c>
      <c r="C7" s="33" t="str">
        <f>IF(入力!C2="","",入力!C2)</f>
        <v>ｼﾞｬﾝﾌﾟｱｯﾌﾟチハラダイ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京成ちはら</v>
      </c>
      <c r="S7" s="33" t="str">
        <f>IF(入力!AE5="","",入力!AE5)</f>
        <v>ちはら台</v>
      </c>
      <c r="T7" s="33"/>
      <c r="U7" s="33">
        <f>IF(入力!C4="","",入力!C4)</f>
        <v>434181653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 xml:space="preserve">仲尾 </v>
      </c>
      <c r="D16" s="33" t="str">
        <f>IF(入力!E8="","",入力!E8)</f>
        <v>智貴</v>
      </c>
      <c r="E16" s="33" t="str">
        <f>IF(入力!C7="","",入力!C7)</f>
        <v>ナカオ</v>
      </c>
      <c r="F16" s="33" t="str">
        <f>IF(入力!E7="","",入力!E7)</f>
        <v>トモキ</v>
      </c>
      <c r="G16" s="33">
        <f>IF(入力!G7="","",入力!G7)</f>
        <v>509964330</v>
      </c>
      <c r="H16" s="33">
        <f>IF(入力!J7="","",入力!J7)</f>
        <v>291138</v>
      </c>
      <c r="I16" s="33" t="str">
        <f>IF(入力!M7="","",入力!M7)</f>
        <v/>
      </c>
      <c r="J16" s="33"/>
      <c r="K16" s="33"/>
      <c r="L16" s="33">
        <f>IF(入力!AT7="","",入力!AT7)</f>
        <v>19</v>
      </c>
      <c r="M16" s="33"/>
      <c r="N16" s="33"/>
      <c r="O16" s="33"/>
      <c r="P16" s="33"/>
      <c r="Q16" s="33"/>
      <c r="R16" s="33" t="str">
        <f>IF(入力!R7="","",入力!R7)</f>
        <v>290</v>
      </c>
      <c r="S16" s="33" t="str">
        <f>IF(入力!W7="","",入力!W7)</f>
        <v>０１４２</v>
      </c>
      <c r="T16" s="33" t="str">
        <f>IF(入力!P8="","",入力!P8)</f>
        <v>千葉県市原市ちはら台南5-3</v>
      </c>
      <c r="U16" s="33" t="str">
        <f>IF(入力!AL7="","",入力!AL7)</f>
        <v>０４３６</v>
      </c>
      <c r="V16" s="33" t="str">
        <f>IF(入力!AK8="","",入力!AK8)</f>
        <v>５２</v>
      </c>
      <c r="W16" s="33" t="str">
        <f>IF(入力!AP8="","",入力!AP8)</f>
        <v>１７８１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松田</v>
      </c>
      <c r="D17" s="33" t="str">
        <f>IF(入力!E10="","",入力!E10)</f>
        <v>理恵子</v>
      </c>
      <c r="E17" s="33" t="str">
        <f>IF(入力!C9="","",入力!C9)</f>
        <v>マツダ</v>
      </c>
      <c r="F17" s="33" t="str">
        <f>IF(入力!E9="","",入力!E9)</f>
        <v>理恵子</v>
      </c>
      <c r="G17" s="33">
        <f>IF(入力!G9="","",入力!G9)</f>
        <v>514722646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２６０</v>
      </c>
      <c r="S17" s="33" t="str">
        <f>IF(入力!W9="","",入力!W9)</f>
        <v>００３２</v>
      </c>
      <c r="T17" s="33" t="str">
        <f>IF(入力!P10="","",入力!P10)</f>
        <v>千葉市緑区おゆみ野中央9丁目15ー10</v>
      </c>
      <c r="U17" s="33" t="str">
        <f>IF(入力!AL9="","",入力!AL9)</f>
        <v>0432919269</v>
      </c>
      <c r="V17" s="33" t="str">
        <f>IF(入力!AK10="","",入力!AK10)</f>
        <v>２９１</v>
      </c>
      <c r="W17" s="33" t="str">
        <f>IF(入力!AP10="","",入力!AP10)</f>
        <v>９２６９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 xml:space="preserve">早野 </v>
      </c>
      <c r="D20" s="33" t="str">
        <f>IF(入力!E12="","",入力!E12)</f>
        <v xml:space="preserve">晴美 </v>
      </c>
      <c r="E20" s="33" t="str">
        <f>IF(入力!C11="","",入力!C11)</f>
        <v>ハヤノ</v>
      </c>
      <c r="F20" s="33" t="str">
        <f>IF(入力!E11="","",入力!E11)</f>
        <v>ハルミ</v>
      </c>
      <c r="G20" s="33">
        <f>IF(入力!G11="","",入力!G11)</f>
        <v>518742621</v>
      </c>
      <c r="H20" s="33">
        <f>IF(入力!J11="","",入力!J11)</f>
        <v>27984</v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０００３</v>
      </c>
      <c r="T20" s="33" t="str">
        <f>IF(入力!P12="","",入力!P12)</f>
        <v>市原市辰巳台東4-16-24</v>
      </c>
      <c r="U20" s="33" t="str">
        <f>IF(入力!AL11="","",入力!AL11)</f>
        <v>090</v>
      </c>
      <c r="V20" s="33" t="str">
        <f>IF(入力!AK12="","",入力!AK12)</f>
        <v>４３７７</v>
      </c>
      <c r="W20" s="33" t="str">
        <f>IF(入力!AP12="","",入力!AP12)</f>
        <v>１７３２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猪俣</v>
      </c>
      <c r="D22" s="33" t="str">
        <f>IF(入力!E16="","",入力!E16)</f>
        <v>晃二</v>
      </c>
      <c r="E22" s="33" t="str">
        <f>IF(入力!C15="","",入力!C15)</f>
        <v>イノマタ</v>
      </c>
      <c r="F22" s="33" t="str">
        <f>IF(入力!E15="","",入力!E15)</f>
        <v>コウジ</v>
      </c>
      <c r="G22" s="33"/>
      <c r="H22" s="33"/>
      <c r="I22" s="33"/>
      <c r="J22" s="33"/>
      <c r="K22" s="33"/>
      <c r="L22" s="33">
        <f>IF(入力!AT15="","",入力!AT15)</f>
        <v>57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２９０</v>
      </c>
      <c r="S22" s="33" t="str">
        <f>IF(入力!W15="","",入力!W15)</f>
        <v>０１４３</v>
      </c>
      <c r="T22" s="33" t="str">
        <f>IF(入力!P16="","",入力!P16)</f>
        <v>千葉県市原市ちはら台西６－１５－６</v>
      </c>
      <c r="U22" s="33" t="str">
        <f>IF(入力!AL15="","",入力!AL15)</f>
        <v>０９０</v>
      </c>
      <c r="V22" s="33" t="str">
        <f>IF(入力!AK16="","",入力!AK16)</f>
        <v>４１２２</v>
      </c>
      <c r="W22" s="33" t="str">
        <f>IF(入力!AP16="","",入力!AP16)</f>
        <v>６５２８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仲尾</v>
      </c>
      <c r="D24" s="74" t="str">
        <f>VLOOKUP($B$51,$A$53:$F$352,4)</f>
        <v xml:space="preserve"> 奈々美</v>
      </c>
      <c r="E24" s="74" t="str">
        <f>VLOOKUP($B$51,$A$53:$F$352,5)</f>
        <v>ナカオ</v>
      </c>
      <c r="F24" s="74" t="str">
        <f>VLOOKUP($B$51,$A$53:$F$352,6)</f>
        <v>ナナミ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仲尾</v>
      </c>
      <c r="D53" s="33" t="str">
        <f>IF(入力!E26="","",入力!E26)</f>
        <v xml:space="preserve"> 奈々美</v>
      </c>
      <c r="E53" s="33" t="str">
        <f>IF(入力!C25="","",入力!C25)</f>
        <v>ナカオ</v>
      </c>
      <c r="F53" s="33" t="str">
        <f>IF(入力!E25="","",入力!E25)</f>
        <v>ナナミ</v>
      </c>
      <c r="G53" s="33">
        <f>IF(入力!M25="","",入力!M25)</f>
        <v>512211347</v>
      </c>
      <c r="H53" s="33" t="str">
        <f>IF(入力!I25="","",入力!I25)</f>
        <v>水の江小学校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岡田</v>
      </c>
      <c r="D54" s="33" t="str">
        <f>IF(入力!E28="","",入力!E28)</f>
        <v>みのり</v>
      </c>
      <c r="E54" s="33" t="str">
        <f>IF(入力!C27="","",入力!C27)</f>
        <v>オカダ</v>
      </c>
      <c r="F54" s="33" t="str">
        <f>IF(入力!E27="","",入力!E27)</f>
        <v>ミノリ</v>
      </c>
      <c r="G54" s="33">
        <f>IF(入力!M27="","",入力!M27)</f>
        <v>512576716</v>
      </c>
      <c r="H54" s="33" t="str">
        <f>IF(入力!I27="","",入力!I27)</f>
        <v>清水谷小学校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江口</v>
      </c>
      <c r="D55" s="33" t="str">
        <f>IF(入力!E30="","",入力!E30)</f>
        <v>花那</v>
      </c>
      <c r="E55" s="33" t="str">
        <f>IF(入力!C29="","",入力!C29)</f>
        <v>エグチ</v>
      </c>
      <c r="F55" s="33" t="str">
        <f>IF(入力!E29="","",入力!E29)</f>
        <v>カナ</v>
      </c>
      <c r="G55" s="33">
        <f>IF(入力!M29="","",入力!M29)</f>
        <v>412596414</v>
      </c>
      <c r="H55" s="33" t="str">
        <f>IF(入力!I29="","",入力!I29)</f>
        <v>牧園小学校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生駒</v>
      </c>
      <c r="D56" s="33" t="str">
        <f>IF(入力!E32="","",入力!E32)</f>
        <v>優奈</v>
      </c>
      <c r="E56" s="33" t="str">
        <f>IF(入力!C31="","",入力!C31)</f>
        <v>イコマ</v>
      </c>
      <c r="F56" s="33" t="str">
        <f>IF(入力!E31="","",入力!E31)</f>
        <v>ユナ</v>
      </c>
      <c r="G56" s="33">
        <f>IF(入力!M31="","",入力!M31)</f>
        <v>515843852</v>
      </c>
      <c r="H56" s="33" t="str">
        <f>IF(入力!I31="","",入力!I31)</f>
        <v>牧園小学校</v>
      </c>
      <c r="I56" s="33">
        <f>IF(入力!G31="","",入力!G31)</f>
        <v>6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松田</v>
      </c>
      <c r="D57" s="33" t="str">
        <f>IF(入力!E34="","",入力!E34)</f>
        <v>優里菜</v>
      </c>
      <c r="E57" s="33" t="str">
        <f>IF(入力!C33="","",入力!C33)</f>
        <v>マツダ</v>
      </c>
      <c r="F57" s="33" t="str">
        <f>IF(入力!E33="","",入力!E33)</f>
        <v>ユリナ</v>
      </c>
      <c r="G57" s="33">
        <f>IF(入力!M33="","",入力!M33)</f>
        <v>513411303</v>
      </c>
      <c r="H57" s="33" t="str">
        <f>IF(入力!I33="","",入力!I33)</f>
        <v>おゆみ野南小学校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森</v>
      </c>
      <c r="D58" s="33" t="str">
        <f>IF(入力!E36="","",入力!E36)</f>
        <v>心咲</v>
      </c>
      <c r="E58" s="33" t="str">
        <f>IF(入力!C35="","",入力!C35)</f>
        <v>モリ</v>
      </c>
      <c r="F58" s="33" t="str">
        <f>IF(入力!E35="","",入力!E35)</f>
        <v>ミサキ</v>
      </c>
      <c r="G58" s="33">
        <f>IF(入力!M35="","",入力!M35)</f>
        <v>514556868</v>
      </c>
      <c r="H58" s="33" t="str">
        <f>IF(入力!I35="","",入力!I35)</f>
        <v>清水谷小学校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 xml:space="preserve">濵田 </v>
      </c>
      <c r="D59" s="33" t="str">
        <f>IF(入力!E38="","",入力!E38)</f>
        <v>優奈</v>
      </c>
      <c r="E59" s="33" t="str">
        <f>IF(入力!C37="","",入力!C37)</f>
        <v>ハマダ</v>
      </c>
      <c r="F59" s="33" t="str">
        <f>IF(入力!E37="","",入力!E37)</f>
        <v>ユナ</v>
      </c>
      <c r="G59" s="33">
        <f>IF(入力!M37="","",入力!M37)</f>
        <v>515584026</v>
      </c>
      <c r="H59" s="33" t="str">
        <f>IF(入力!I37="","",入力!I37)</f>
        <v>清水谷小学校</v>
      </c>
      <c r="I59" s="33">
        <f>IF(入力!G37="","",入力!G37)</f>
        <v>5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高橋</v>
      </c>
      <c r="D60" s="33" t="str">
        <f>IF(入力!E40="","",入力!E40)</f>
        <v>優菜</v>
      </c>
      <c r="E60" s="33" t="str">
        <f>IF(入力!C39="","",入力!C39)</f>
        <v>タカハシ</v>
      </c>
      <c r="F60" s="33" t="str">
        <f>IF(入力!E39="","",入力!E39)</f>
        <v>ユウナ</v>
      </c>
      <c r="G60" s="33">
        <f>IF(入力!M39="","",入力!M39)</f>
        <v>516000109</v>
      </c>
      <c r="H60" s="33" t="str">
        <f>IF(入力!I39="","",入力!I39)</f>
        <v>清水谷小学校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生駒</v>
      </c>
      <c r="D61" s="33" t="str">
        <f>IF(入力!E42="","",入力!E42)</f>
        <v>玲奈</v>
      </c>
      <c r="E61" s="33" t="str">
        <f>IF(入力!C41="","",入力!C41)</f>
        <v>イコマ</v>
      </c>
      <c r="F61" s="33" t="str">
        <f>IF(入力!E41="","",入力!E41)</f>
        <v>レナ</v>
      </c>
      <c r="G61" s="33">
        <f>IF(入力!M41="","",入力!M41)</f>
        <v>518152987</v>
      </c>
      <c r="H61" s="33" t="str">
        <f>IF(入力!I41="","",入力!I41)</f>
        <v>牧園小学校</v>
      </c>
      <c r="I61" s="33">
        <f>IF(入力!G41="","",入力!G41)</f>
        <v>3</v>
      </c>
      <c r="J61" s="33">
        <f>IF(入力!P41="","",入力!P41)</f>
        <v>127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 xml:space="preserve">吉田 </v>
      </c>
      <c r="D62" s="33" t="str">
        <f>IF(入力!E44="","",入力!E44)</f>
        <v xml:space="preserve"> 桃</v>
      </c>
      <c r="E62" s="33" t="str">
        <f>IF(入力!C43="","",入力!C43)</f>
        <v>ヨシダ</v>
      </c>
      <c r="F62" s="33" t="str">
        <f>IF(入力!E43="","",入力!E43)</f>
        <v>モモ</v>
      </c>
      <c r="G62" s="33">
        <f>IF(入力!M43="","",入力!M43)</f>
        <v>518698232</v>
      </c>
      <c r="H62" s="33" t="str">
        <f>IF(入力!I43="","",入力!I43)</f>
        <v>清水谷小学校</v>
      </c>
      <c r="I62" s="33">
        <f>IF(入力!G43="","",入力!G43)</f>
        <v>5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久保木</v>
      </c>
      <c r="D63" s="33" t="str">
        <f>IF(入力!E46="","",入力!E46)</f>
        <v xml:space="preserve"> 葵衣</v>
      </c>
      <c r="E63" s="33" t="str">
        <f>IF(入力!C45="","",入力!C45)</f>
        <v>クボキ</v>
      </c>
      <c r="F63" s="33" t="str">
        <f>IF(入力!E45="","",入力!E45)</f>
        <v>アオイ</v>
      </c>
      <c r="G63" s="33">
        <f>IF(入力!M45="","",入力!M45)</f>
        <v>518698270</v>
      </c>
      <c r="H63" s="33" t="str">
        <f>IF(入力!I45="","",入力!I45)</f>
        <v>清水谷小学校</v>
      </c>
      <c r="I63" s="33">
        <f>IF(入力!G45="","",入力!G45)</f>
        <v>5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猪俣晃二</cp:lastModifiedBy>
  <cp:lastPrinted>2016-05-09T15:17:35Z</cp:lastPrinted>
  <dcterms:created xsi:type="dcterms:W3CDTF">2014-04-05T09:56:00Z</dcterms:created>
  <dcterms:modified xsi:type="dcterms:W3CDTF">2018-09-26T15:26:03Z</dcterms:modified>
</cp:coreProperties>
</file>