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mi\Desktop\賢悟資料\2017年度\新人大会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<sst xmlns="http://schemas.openxmlformats.org/spreadsheetml/2006/main" count="427" uniqueCount="298">
  <si>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</si>
  <si>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</si>
  <si>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</si>
  <si>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</si>
  <si>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</si>
  <si>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</si>
  <si>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</si>
  <si>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</si>
  <si>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</si>
  <si>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</si>
  <si>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</si>
  <si>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</si>
  <si>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</si>
  <si>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</si>
  <si>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</si>
  <si>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</si>
  <si>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</si>
  <si>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</si>
  <si>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</si>
  <si>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</si>
  <si>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</si>
  <si>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</si>
  <si>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</si>
  <si>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</si>
  <si>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</si>
  <si>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</si>
  <si>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</si>
  <si>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</si>
  <si>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</si>
  <si>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</si>
  <si>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</si>
  <si>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</si>
  <si>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</si>
  <si>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</si>
  <si>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</si>
  <si>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</si>
  <si>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</si>
  <si>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</si>
  <si>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</si>
  <si>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</si>
  <si>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</si>
  <si>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</si>
  <si>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</si>
  <si>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</si>
  <si>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</si>
  <si>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</si>
  <si>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</si>
  <si>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</si>
  <si>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</si>
  <si>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</si>
  <si>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</si>
  <si>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</si>
  <si>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</si>
  <si>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</si>
  <si>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</si>
  <si>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</si>
  <si>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</si>
  <si>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</si>
  <si>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</si>
  <si>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</si>
  <si>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</si>
  <si>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</si>
  <si>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</si>
  <si>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</si>
  <si>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</si>
  <si>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</si>
  <si>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</si>
  <si>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</si>
  <si>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</si>
  <si>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</si>
  <si>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</si>
  <si>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</si>
  <si>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</si>
  <si>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</si>
  <si>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</si>
  <si>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</si>
  <si>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</si>
  <si>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</si>
  <si>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</si>
  <si>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</si>
  <si>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</si>
  <si>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</si>
  <si>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</si>
  <si>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</si>
  <si>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</si>
  <si>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</si>
  <si>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</si>
  <si>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</si>
  <si>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</si>
  <si>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</si>
  <si>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</si>
  <si>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</si>
  <si>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</si>
  <si>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</si>
  <si>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</si>
  <si>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</si>
  <si>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</si>
  <si>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</si>
  <si>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</si>
  <si>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</si>
  <si>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</si>
  <si>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</si>
  <si>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</si>
  <si>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</si>
  <si>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</si>
  <si>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</si>
  <si>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</si>
  <si>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</si>
  <si>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</si>
  <si>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</si>
  <si>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</si>
  <si>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</si>
  <si>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</si>
  <si>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</si>
  <si>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</si>
  <si>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</si>
  <si>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</si>
  <si>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</si>
  <si>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</si>
  <si>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</si>
  <si>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</si>
  <si>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</si>
  <si>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</si>
  <si>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</si>
  <si>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</si>
  <si>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</si>
  <si>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</si>
  <si>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</si>
  <si>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</si>
  <si>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</si>
  <si>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</si>
  <si>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</si>
  <si>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</si>
  <si>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</si>
  <si>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</si>
  <si>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</si>
  <si>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</si>
  <si>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</si>
  <si>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</si>
  <si>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</si>
  <si>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</si>
  <si>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</si>
  <si>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</si>
  <si>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</si>
  <si>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</si>
  <si>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</si>
  <si>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</si>
  <si>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</si>
  <si>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</si>
  <si>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</si>
  <si>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</si>
  <si>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</si>
  <si>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</si>
  <si>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</si>
  <si>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</si>
  <si>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</si>
  <si>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</si>
  <si>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</si>
  <si>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</si>
  <si>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</si>
  <si>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</si>
  <si>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</si>
  <si>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</si>
  <si>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</si>
  <si>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</si>
  <si>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</si>
  <si>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</si>
  <si>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</si>
  <si>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</si>
  <si>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</si>
  <si>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</si>
  <si>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</si>
  <si>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</si>
  <si>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</si>
  <si>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</si>
  <si>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</si>
  <si>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</si>
  <si>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</si>
  <si>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</si>
  <si>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</si>
  <si>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</si>
  <si>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</si>
  <si>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</si>
  <si>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</si>
  <si>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</si>
  <si>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</si>
  <si>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</si>
  <si>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</si>
  <si>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</si>
  <si>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</si>
  <si>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</si>
  <si>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</si>
  <si>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</si>
  <si>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</si>
  <si>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</si>
  <si>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</si>
  <si>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</si>
  <si>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</si>
  <si>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</si>
  <si>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</si>
  <si>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</si>
  <si>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ｷﾐﾂｼﾞｭﾆｱﾊﾞﾚｰﾎﾞｰﾙｸﾗﾌﾞ</t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</si>
  <si>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</si>
  <si>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</si>
  <si>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</si>
  <si>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２９９</t>
    <phoneticPr fontId="2"/>
  </si>
  <si>
    <t>０４３９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</si>
  <si>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</si>
  <si>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</si>
  <si>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</si>
  <si>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</si>
  <si>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ﾊﾗﾀﾞ</t>
    <phoneticPr fontId="2"/>
  </si>
  <si>
    <t>ｹﾝｺﾞ</t>
    <phoneticPr fontId="2"/>
  </si>
  <si>
    <t>２９９</t>
    <phoneticPr fontId="2"/>
  </si>
  <si>
    <t>１１４４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</si>
  <si>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</si>
  <si>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０４３９</t>
    <phoneticPr fontId="2"/>
  </si>
  <si>
    <t>５５</t>
    <phoneticPr fontId="2"/>
  </si>
  <si>
    <t>１６６５</t>
    <phoneticPr fontId="2"/>
  </si>
  <si>
    <t>北子安小学校</t>
    <rPh sb="0" eb="1">
      <t>キタ</t>
    </rPh>
    <rPh sb="1" eb="3">
      <t>コヤス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</si>
  <si>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</si>
  <si>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①</t>
    <phoneticPr fontId="2"/>
  </si>
  <si>
    <t>ｹﾝｺﾞ</t>
    <phoneticPr fontId="2"/>
  </si>
  <si>
    <t>ﾐｷ</t>
    <phoneticPr fontId="2"/>
  </si>
  <si>
    <t>芳本</t>
    <rPh sb="0" eb="2">
      <t>ヨシモト</t>
    </rPh>
    <phoneticPr fontId="2"/>
  </si>
  <si>
    <t>１１４４</t>
    <phoneticPr fontId="2"/>
  </si>
  <si>
    <t>君津市東坂田1－1－6－606</t>
    <rPh sb="0" eb="3">
      <t>キミツシ</t>
    </rPh>
    <rPh sb="3" eb="6">
      <t>ヒガシサカタ</t>
    </rPh>
    <phoneticPr fontId="2"/>
  </si>
  <si>
    <t>５５</t>
    <phoneticPr fontId="2"/>
  </si>
  <si>
    <t>１６６５</t>
    <phoneticPr fontId="2"/>
  </si>
  <si>
    <t>９１５１</t>
    <phoneticPr fontId="2"/>
  </si>
  <si>
    <t>２６２</t>
    <phoneticPr fontId="2"/>
  </si>
  <si>
    <t>千葉市花見川区幕張町３－１１９０－９</t>
    <rPh sb="0" eb="3">
      <t>チバシ</t>
    </rPh>
    <rPh sb="3" eb="7">
      <t>ハナミガワク</t>
    </rPh>
    <rPh sb="7" eb="9">
      <t>マクハリ</t>
    </rPh>
    <rPh sb="9" eb="10">
      <t>チョウ</t>
    </rPh>
    <phoneticPr fontId="2"/>
  </si>
  <si>
    <t>神谷</t>
    <rPh sb="0" eb="2">
      <t>カミヤ</t>
    </rPh>
    <phoneticPr fontId="2"/>
  </si>
  <si>
    <t>ｶﾐﾔ</t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</si>
  <si>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</si>
  <si>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斎藤</t>
    <rPh sb="0" eb="2">
      <t>サイトウ</t>
    </rPh>
    <phoneticPr fontId="2"/>
  </si>
  <si>
    <t>瑠七</t>
    <rPh sb="0" eb="1">
      <t>ル</t>
    </rPh>
    <rPh sb="1" eb="2">
      <t>ナナ</t>
    </rPh>
    <phoneticPr fontId="2"/>
  </si>
  <si>
    <t>ｻｲﾄｳ</t>
    <phoneticPr fontId="2"/>
  </si>
  <si>
    <t>ﾙﾅ</t>
    <phoneticPr fontId="2"/>
  </si>
  <si>
    <t>竹岡小学校</t>
    <rPh sb="0" eb="2">
      <t>タケオカ</t>
    </rPh>
    <rPh sb="2" eb="5">
      <t>ショウガッコウ</t>
    </rPh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</si>
  <si>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</si>
  <si>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</si>
  <si>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ｵｶﾞｻﾜﾗ</t>
    <phoneticPr fontId="2"/>
  </si>
  <si>
    <t>ﾚｲ</t>
    <phoneticPr fontId="2"/>
  </si>
  <si>
    <t>岩根小学校</t>
    <rPh sb="0" eb="2">
      <t>イワネ</t>
    </rPh>
    <rPh sb="2" eb="5">
      <t>ショウガッコウ</t>
    </rPh>
    <phoneticPr fontId="2"/>
  </si>
  <si>
    <t>小原</t>
    <rPh sb="0" eb="2">
      <t>オハラ</t>
    </rPh>
    <phoneticPr fontId="2"/>
  </si>
  <si>
    <t>羽乃</t>
    <rPh sb="0" eb="1">
      <t>ハネ</t>
    </rPh>
    <rPh sb="1" eb="2">
      <t>ノ</t>
    </rPh>
    <phoneticPr fontId="2"/>
  </si>
  <si>
    <t>ｵﾊﾞﾗ</t>
    <phoneticPr fontId="2"/>
  </si>
  <si>
    <t>ﾊﾉ</t>
    <phoneticPr fontId="2"/>
  </si>
  <si>
    <t>真舟小学校</t>
    <rPh sb="0" eb="2">
      <t>マフネ</t>
    </rPh>
    <rPh sb="2" eb="5">
      <t>ショウガッコウ</t>
    </rPh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</si>
  <si>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</si>
  <si>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</si>
  <si>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</si>
  <si>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</si>
  <si>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</si>
  <si>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</si>
  <si>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</si>
  <si>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</si>
  <si>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荒木</t>
    <rPh sb="0" eb="2">
      <t>アラキ</t>
    </rPh>
    <phoneticPr fontId="2"/>
  </si>
  <si>
    <t>彩那</t>
    <rPh sb="0" eb="1">
      <t>アヤ</t>
    </rPh>
    <rPh sb="1" eb="2">
      <t>ナ</t>
    </rPh>
    <phoneticPr fontId="2"/>
  </si>
  <si>
    <t>ｱﾗｷ</t>
    <phoneticPr fontId="2"/>
  </si>
  <si>
    <t>ｱﾔﾅ</t>
    <phoneticPr fontId="2"/>
  </si>
  <si>
    <t>坂田小学校</t>
    <rPh sb="0" eb="2">
      <t>サカタ</t>
    </rPh>
    <rPh sb="2" eb="5">
      <t>ショウガッコウ</t>
    </rPh>
    <phoneticPr fontId="2"/>
  </si>
  <si>
    <t>ﾖｼﾓﾄ</t>
    <phoneticPr fontId="2"/>
  </si>
  <si>
    <t>みき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</si>
  <si>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</si>
  <si>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</si>
  <si>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ﾀｹﾀﾞ</t>
    <phoneticPr fontId="2"/>
  </si>
  <si>
    <t>ｶｽﾞﾋｺ</t>
    <phoneticPr fontId="2"/>
  </si>
  <si>
    <t>００３２</t>
    <phoneticPr fontId="2"/>
  </si>
  <si>
    <t>０９０</t>
    <phoneticPr fontId="2"/>
  </si>
  <si>
    <t>７６５０</t>
    <phoneticPr fontId="2"/>
  </si>
  <si>
    <t>１１６１</t>
    <phoneticPr fontId="2"/>
  </si>
  <si>
    <t>君津市杢師２－１５－３２</t>
    <rPh sb="0" eb="3">
      <t>キミツシ</t>
    </rPh>
    <rPh sb="3" eb="5">
      <t>モクシ</t>
    </rPh>
    <phoneticPr fontId="2"/>
  </si>
  <si>
    <t>０４３９</t>
    <phoneticPr fontId="2"/>
  </si>
  <si>
    <t>５７</t>
    <phoneticPr fontId="2"/>
  </si>
  <si>
    <t>１７５７</t>
    <phoneticPr fontId="2"/>
  </si>
  <si>
    <t>外箕輪小学校</t>
    <rPh sb="0" eb="3">
      <t>ソトミノワ</t>
    </rPh>
    <rPh sb="3" eb="6">
      <t>ショウガッコウ</t>
    </rPh>
    <phoneticPr fontId="2"/>
  </si>
  <si>
    <t>柳沢</t>
    <rPh sb="0" eb="2">
      <t>ヤナギサワ</t>
    </rPh>
    <phoneticPr fontId="2"/>
  </si>
  <si>
    <t>小雪</t>
    <rPh sb="0" eb="2">
      <t>コユキ</t>
    </rPh>
    <phoneticPr fontId="2"/>
  </si>
  <si>
    <t>ﾔﾅｷﾞｻﾜ</t>
    <phoneticPr fontId="2"/>
  </si>
  <si>
    <t>ｺﾕｷ</t>
    <phoneticPr fontId="2"/>
  </si>
  <si>
    <t>大久保</t>
    <rPh sb="0" eb="3">
      <t>オオクボ</t>
    </rPh>
    <phoneticPr fontId="2"/>
  </si>
  <si>
    <t>美空</t>
    <rPh sb="0" eb="2">
      <t>ミク</t>
    </rPh>
    <phoneticPr fontId="2"/>
  </si>
  <si>
    <t>ｵｵｸﾎﾞ</t>
    <phoneticPr fontId="2"/>
  </si>
  <si>
    <t>ﾐｸ</t>
    <phoneticPr fontId="2"/>
  </si>
  <si>
    <t>間弓</t>
    <rPh sb="0" eb="2">
      <t>マユミ</t>
    </rPh>
    <phoneticPr fontId="2"/>
  </si>
  <si>
    <t>絢櫻</t>
    <rPh sb="0" eb="1">
      <t>アヤ</t>
    </rPh>
    <rPh sb="1" eb="2">
      <t>サクラ</t>
    </rPh>
    <phoneticPr fontId="2"/>
  </si>
  <si>
    <t>ﾏﾕﾐ</t>
    <phoneticPr fontId="2"/>
  </si>
  <si>
    <t>ｱﾔｶ</t>
    <phoneticPr fontId="2"/>
  </si>
  <si>
    <t>怜美</t>
    <rPh sb="0" eb="1">
      <t>レイ</t>
    </rPh>
    <rPh sb="1" eb="2">
      <t>ミ</t>
    </rPh>
    <phoneticPr fontId="2"/>
  </si>
  <si>
    <t>ﾚﾐ</t>
    <phoneticPr fontId="2"/>
  </si>
  <si>
    <t>酒井</t>
    <rPh sb="0" eb="2">
      <t>サカイ</t>
    </rPh>
    <phoneticPr fontId="2"/>
  </si>
  <si>
    <t>茉緒</t>
    <rPh sb="0" eb="2">
      <t>マオ</t>
    </rPh>
    <phoneticPr fontId="2"/>
  </si>
  <si>
    <t>ｻｶｲ</t>
    <phoneticPr fontId="2"/>
  </si>
  <si>
    <t>ﾏｵ</t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</si>
  <si>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</si>
  <si>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「日本一パスの上手いチームになる」を目標に日々基礎練習に励んでいる。本大会の目標は雰囲気にのまれずに、楽しんでバレーボールができる事。</t>
    <rPh sb="1" eb="4">
      <t>ニホンイチ</t>
    </rPh>
    <rPh sb="7" eb="9">
      <t>ウマ</t>
    </rPh>
    <rPh sb="18" eb="20">
      <t>モクヒョウ</t>
    </rPh>
    <rPh sb="21" eb="23">
      <t>ヒビ</t>
    </rPh>
    <rPh sb="23" eb="25">
      <t>キソ</t>
    </rPh>
    <rPh sb="25" eb="27">
      <t>レンシュウ</t>
    </rPh>
    <rPh sb="28" eb="29">
      <t>ハゲ</t>
    </rPh>
    <rPh sb="34" eb="37">
      <t>ホンタイカイ</t>
    </rPh>
    <rPh sb="38" eb="40">
      <t>モクヒョウ</t>
    </rPh>
    <rPh sb="41" eb="44">
      <t>フンイキ</t>
    </rPh>
    <rPh sb="51" eb="52">
      <t>タノ</t>
    </rPh>
    <rPh sb="65" eb="66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</si>
</sst>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7" zoomScaleNormal="100" workbookViewId="0">
      <selection activeCell="A17" sqref="A17:B1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8" t="s">
        <v>159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433305672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9">
        <v>23016</v>
      </c>
      <c r="K5" s="229"/>
      <c r="L5" s="229"/>
      <c r="M5" s="229"/>
      <c r="N5" s="229"/>
      <c r="O5" s="229"/>
      <c r="P5" s="192" t="s">
        <v>203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204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209</v>
      </c>
      <c r="D7" s="133"/>
      <c r="E7" s="134" t="s">
        <v>222</v>
      </c>
      <c r="F7" s="135"/>
      <c r="G7" s="231">
        <v>505675562</v>
      </c>
      <c r="H7" s="231"/>
      <c r="I7" s="231"/>
      <c r="J7" s="231">
        <v>21050</v>
      </c>
      <c r="K7" s="231"/>
      <c r="L7" s="231"/>
      <c r="M7" s="231">
        <v>200776</v>
      </c>
      <c r="N7" s="231"/>
      <c r="O7" s="231"/>
      <c r="P7" s="196" t="s">
        <v>72</v>
      </c>
      <c r="Q7" s="197"/>
      <c r="R7" s="168" t="s">
        <v>205</v>
      </c>
      <c r="S7" s="168"/>
      <c r="T7" s="168"/>
      <c r="U7" s="168"/>
      <c r="V7" s="50" t="s">
        <v>73</v>
      </c>
      <c r="W7" s="158" t="s">
        <v>225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206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31"/>
      <c r="H8" s="231"/>
      <c r="I8" s="231"/>
      <c r="J8" s="231"/>
      <c r="K8" s="231"/>
      <c r="L8" s="231"/>
      <c r="M8" s="231"/>
      <c r="N8" s="231"/>
      <c r="O8" s="231"/>
      <c r="P8" s="160" t="s">
        <v>226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227</v>
      </c>
      <c r="AL8" s="85"/>
      <c r="AM8" s="85"/>
      <c r="AN8" s="85"/>
      <c r="AO8" s="60" t="s">
        <v>76</v>
      </c>
      <c r="AP8" s="85" t="s">
        <v>228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267</v>
      </c>
      <c r="D9" s="133"/>
      <c r="E9" s="134" t="s">
        <v>268</v>
      </c>
      <c r="F9" s="135"/>
      <c r="G9" s="231">
        <v>505676291</v>
      </c>
      <c r="H9" s="231"/>
      <c r="I9" s="231"/>
      <c r="J9" s="231">
        <v>21051</v>
      </c>
      <c r="K9" s="231"/>
      <c r="L9" s="231"/>
      <c r="M9" s="231"/>
      <c r="N9" s="231"/>
      <c r="O9" s="231"/>
      <c r="P9" s="196" t="s">
        <v>72</v>
      </c>
      <c r="Q9" s="197"/>
      <c r="R9" s="168" t="s">
        <v>205</v>
      </c>
      <c r="S9" s="168"/>
      <c r="T9" s="168"/>
      <c r="U9" s="168"/>
      <c r="V9" s="50" t="s">
        <v>73</v>
      </c>
      <c r="W9" s="158" t="s">
        <v>272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274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6"/>
      <c r="C10" s="136" t="s">
        <v>265</v>
      </c>
      <c r="D10" s="137"/>
      <c r="E10" s="138" t="s">
        <v>266</v>
      </c>
      <c r="F10" s="139"/>
      <c r="G10" s="231"/>
      <c r="H10" s="231"/>
      <c r="I10" s="231"/>
      <c r="J10" s="231"/>
      <c r="K10" s="231"/>
      <c r="L10" s="231"/>
      <c r="M10" s="231"/>
      <c r="N10" s="231"/>
      <c r="O10" s="231"/>
      <c r="P10" s="160" t="s">
        <v>273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275</v>
      </c>
      <c r="AL10" s="85"/>
      <c r="AM10" s="85"/>
      <c r="AN10" s="85"/>
      <c r="AO10" s="60" t="s">
        <v>195</v>
      </c>
      <c r="AP10" s="85" t="s">
        <v>276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263</v>
      </c>
      <c r="D11" s="133"/>
      <c r="E11" s="134" t="s">
        <v>223</v>
      </c>
      <c r="F11" s="135"/>
      <c r="G11" s="231">
        <v>507104553</v>
      </c>
      <c r="H11" s="231"/>
      <c r="I11" s="231"/>
      <c r="J11" s="231"/>
      <c r="K11" s="231"/>
      <c r="L11" s="231"/>
      <c r="M11" s="231"/>
      <c r="N11" s="231"/>
      <c r="O11" s="231"/>
      <c r="P11" s="196" t="s">
        <v>72</v>
      </c>
      <c r="Q11" s="197"/>
      <c r="R11" s="168" t="s">
        <v>230</v>
      </c>
      <c r="S11" s="168"/>
      <c r="T11" s="168"/>
      <c r="U11" s="168"/>
      <c r="V11" s="50" t="s">
        <v>73</v>
      </c>
      <c r="W11" s="158" t="s">
        <v>269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270</v>
      </c>
      <c r="AM11" s="83"/>
      <c r="AN11" s="83"/>
      <c r="AO11" s="83"/>
      <c r="AP11" s="83"/>
      <c r="AQ11" s="83"/>
      <c r="AR11" s="83"/>
      <c r="AS11" s="59" t="s">
        <v>194</v>
      </c>
      <c r="AT11" s="78">
        <v>19</v>
      </c>
    </row>
    <row r="12" spans="1:51" ht="18" customHeight="1">
      <c r="A12" s="96"/>
      <c r="B12" s="166"/>
      <c r="C12" s="136" t="s">
        <v>224</v>
      </c>
      <c r="D12" s="137"/>
      <c r="E12" s="138" t="s">
        <v>264</v>
      </c>
      <c r="F12" s="139"/>
      <c r="G12" s="231"/>
      <c r="H12" s="231"/>
      <c r="I12" s="231"/>
      <c r="J12" s="231"/>
      <c r="K12" s="231"/>
      <c r="L12" s="231"/>
      <c r="M12" s="231"/>
      <c r="N12" s="231"/>
      <c r="O12" s="231"/>
      <c r="P12" s="160" t="s">
        <v>231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229</v>
      </c>
      <c r="AL12" s="85"/>
      <c r="AM12" s="85"/>
      <c r="AN12" s="85"/>
      <c r="AO12" s="60" t="s">
        <v>195</v>
      </c>
      <c r="AP12" s="85" t="s">
        <v>271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209</v>
      </c>
      <c r="D13" s="133"/>
      <c r="E13" s="134" t="s">
        <v>210</v>
      </c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207</v>
      </c>
      <c r="D14" s="137"/>
      <c r="E14" s="138" t="s">
        <v>208</v>
      </c>
      <c r="F14" s="139"/>
      <c r="G14" s="234"/>
      <c r="H14" s="234"/>
      <c r="I14" s="234"/>
      <c r="J14" s="234"/>
      <c r="K14" s="234"/>
      <c r="L14" s="234"/>
      <c r="M14" s="234"/>
      <c r="N14" s="234"/>
      <c r="O14" s="234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5" t="s">
        <v>166</v>
      </c>
      <c r="B15" s="166"/>
      <c r="C15" s="132" t="s">
        <v>211</v>
      </c>
      <c r="D15" s="133"/>
      <c r="E15" s="134" t="s">
        <v>212</v>
      </c>
      <c r="F15" s="135"/>
      <c r="G15" s="234"/>
      <c r="H15" s="234"/>
      <c r="I15" s="234"/>
      <c r="J15" s="234"/>
      <c r="K15" s="234"/>
      <c r="L15" s="234"/>
      <c r="M15" s="234"/>
      <c r="N15" s="234"/>
      <c r="O15" s="234"/>
      <c r="P15" s="196" t="s">
        <v>72</v>
      </c>
      <c r="Q15" s="197"/>
      <c r="R15" s="168" t="s">
        <v>213</v>
      </c>
      <c r="S15" s="168"/>
      <c r="T15" s="168"/>
      <c r="U15" s="168"/>
      <c r="V15" s="49" t="s">
        <v>73</v>
      </c>
      <c r="W15" s="158" t="s">
        <v>214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216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34"/>
      <c r="H16" s="234"/>
      <c r="I16" s="234"/>
      <c r="J16" s="234"/>
      <c r="K16" s="234"/>
      <c r="L16" s="234"/>
      <c r="M16" s="234"/>
      <c r="N16" s="234"/>
      <c r="O16" s="234"/>
      <c r="P16" s="160" t="s">
        <v>215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217</v>
      </c>
      <c r="AL16" s="85"/>
      <c r="AM16" s="85"/>
      <c r="AN16" s="85"/>
      <c r="AO16" s="60" t="s">
        <v>195</v>
      </c>
      <c r="AP16" s="85" t="s">
        <v>218</v>
      </c>
      <c r="AQ16" s="85"/>
      <c r="AR16" s="85"/>
      <c r="AS16" s="86"/>
      <c r="AT16" s="78"/>
    </row>
    <row r="17" spans="1:46">
      <c r="A17" s="96" t="s">
        <v>6</v>
      </c>
      <c r="B17" s="166"/>
      <c r="C17" s="210" t="str">
        <f>IF(P16="","",P16)</f>
        <v>君津市東坂田１－１－６－６０６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0" t="str">
        <f>IF(AL15="","",AL15&amp;"-"&amp;AK16&amp;"-"&amp;AP16)</f>
        <v>０４３９-５５-１６６５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4">
        <v>80</v>
      </c>
      <c r="D21" s="236"/>
      <c r="E21" s="236">
        <v>3724</v>
      </c>
      <c r="F21" s="236"/>
      <c r="G21" s="236">
        <v>7221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4" t="s">
        <v>154</v>
      </c>
      <c r="C23" s="211" t="s">
        <v>173</v>
      </c>
      <c r="D23" s="212"/>
      <c r="E23" s="213" t="s">
        <v>174</v>
      </c>
      <c r="F23" s="21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6"/>
      <c r="C24" s="204" t="s">
        <v>171</v>
      </c>
      <c r="D24" s="205"/>
      <c r="E24" s="206" t="s">
        <v>172</v>
      </c>
      <c r="F24" s="207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8" t="s">
        <v>221</v>
      </c>
      <c r="C25" s="132" t="s">
        <v>237</v>
      </c>
      <c r="D25" s="133"/>
      <c r="E25" s="134" t="s">
        <v>238</v>
      </c>
      <c r="F25" s="135"/>
      <c r="G25" s="119">
        <v>5</v>
      </c>
      <c r="H25" s="120"/>
      <c r="I25" s="123" t="s">
        <v>239</v>
      </c>
      <c r="J25" s="124"/>
      <c r="K25" s="124"/>
      <c r="L25" s="120"/>
      <c r="M25" s="119">
        <v>514607033</v>
      </c>
      <c r="N25" s="124"/>
      <c r="O25" s="120"/>
      <c r="P25" s="119">
        <v>149</v>
      </c>
      <c r="Q25" s="124"/>
      <c r="R25" s="124"/>
      <c r="S25" s="124"/>
      <c r="T25" s="126"/>
      <c r="U25" s="1"/>
      <c r="V25" s="1"/>
      <c r="W25" s="1"/>
      <c r="X25" s="1"/>
      <c r="Y25" s="238">
        <v>10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235</v>
      </c>
      <c r="D26" s="137"/>
      <c r="E26" s="138" t="s">
        <v>236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224" t="s">
        <v>252</v>
      </c>
      <c r="D27" s="225"/>
      <c r="E27" s="226" t="s">
        <v>253</v>
      </c>
      <c r="F27" s="227"/>
      <c r="G27" s="119">
        <v>5</v>
      </c>
      <c r="H27" s="120"/>
      <c r="I27" s="123" t="s">
        <v>220</v>
      </c>
      <c r="J27" s="219"/>
      <c r="K27" s="219"/>
      <c r="L27" s="220"/>
      <c r="M27" s="119">
        <v>514698357</v>
      </c>
      <c r="N27" s="124"/>
      <c r="O27" s="120"/>
      <c r="P27" s="119">
        <v>156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215" t="s">
        <v>250</v>
      </c>
      <c r="D28" s="216"/>
      <c r="E28" s="217" t="s">
        <v>251</v>
      </c>
      <c r="F28" s="218"/>
      <c r="G28" s="121"/>
      <c r="H28" s="122"/>
      <c r="I28" s="221"/>
      <c r="J28" s="222"/>
      <c r="K28" s="222"/>
      <c r="L28" s="223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256</v>
      </c>
      <c r="D29" s="133"/>
      <c r="E29" s="134" t="s">
        <v>257</v>
      </c>
      <c r="F29" s="135"/>
      <c r="G29" s="119">
        <v>5</v>
      </c>
      <c r="H29" s="120"/>
      <c r="I29" s="123" t="s">
        <v>249</v>
      </c>
      <c r="J29" s="124"/>
      <c r="K29" s="124"/>
      <c r="L29" s="120"/>
      <c r="M29" s="119">
        <v>514698369</v>
      </c>
      <c r="N29" s="124"/>
      <c r="O29" s="120"/>
      <c r="P29" s="119">
        <v>150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254</v>
      </c>
      <c r="D30" s="137"/>
      <c r="E30" s="138" t="s">
        <v>255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242</v>
      </c>
      <c r="D31" s="133"/>
      <c r="E31" s="134" t="s">
        <v>243</v>
      </c>
      <c r="F31" s="135"/>
      <c r="G31" s="119">
        <v>5</v>
      </c>
      <c r="H31" s="120"/>
      <c r="I31" s="123" t="s">
        <v>244</v>
      </c>
      <c r="J31" s="124"/>
      <c r="K31" s="124"/>
      <c r="L31" s="120"/>
      <c r="M31" s="119">
        <v>514134198</v>
      </c>
      <c r="N31" s="124"/>
      <c r="O31" s="120"/>
      <c r="P31" s="119">
        <v>142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240</v>
      </c>
      <c r="D32" s="137"/>
      <c r="E32" s="138" t="s">
        <v>241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247</v>
      </c>
      <c r="D33" s="133"/>
      <c r="E33" s="134" t="s">
        <v>248</v>
      </c>
      <c r="F33" s="135"/>
      <c r="G33" s="119">
        <v>5</v>
      </c>
      <c r="H33" s="120"/>
      <c r="I33" s="123" t="s">
        <v>220</v>
      </c>
      <c r="J33" s="124"/>
      <c r="K33" s="124"/>
      <c r="L33" s="120"/>
      <c r="M33" s="119">
        <v>513235945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245</v>
      </c>
      <c r="D34" s="137"/>
      <c r="E34" s="138" t="s">
        <v>246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5</v>
      </c>
      <c r="H35" s="120"/>
      <c r="I35" s="123" t="s">
        <v>262</v>
      </c>
      <c r="J35" s="124"/>
      <c r="K35" s="124"/>
      <c r="L35" s="120"/>
      <c r="M35" s="119">
        <v>516579355</v>
      </c>
      <c r="N35" s="124"/>
      <c r="O35" s="120"/>
      <c r="P35" s="119">
        <v>145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258</v>
      </c>
      <c r="D36" s="137"/>
      <c r="E36" s="138" t="s">
        <v>259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280</v>
      </c>
      <c r="D37" s="133"/>
      <c r="E37" s="134" t="s">
        <v>281</v>
      </c>
      <c r="F37" s="135"/>
      <c r="G37" s="119">
        <v>5</v>
      </c>
      <c r="H37" s="120"/>
      <c r="I37" s="123" t="s">
        <v>277</v>
      </c>
      <c r="J37" s="124"/>
      <c r="K37" s="124"/>
      <c r="L37" s="120"/>
      <c r="M37" s="119">
        <v>516991579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278</v>
      </c>
      <c r="D38" s="137"/>
      <c r="E38" s="138" t="s">
        <v>279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284</v>
      </c>
      <c r="D39" s="133"/>
      <c r="E39" s="134" t="s">
        <v>285</v>
      </c>
      <c r="F39" s="135"/>
      <c r="G39" s="119">
        <v>4</v>
      </c>
      <c r="H39" s="120"/>
      <c r="I39" s="123" t="s">
        <v>219</v>
      </c>
      <c r="J39" s="124"/>
      <c r="K39" s="124"/>
      <c r="L39" s="120"/>
      <c r="M39" s="119">
        <v>515890518</v>
      </c>
      <c r="N39" s="124"/>
      <c r="O39" s="120"/>
      <c r="P39" s="119">
        <v>142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282</v>
      </c>
      <c r="D40" s="137"/>
      <c r="E40" s="138" t="s">
        <v>283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288</v>
      </c>
      <c r="D41" s="133"/>
      <c r="E41" s="134" t="s">
        <v>289</v>
      </c>
      <c r="F41" s="135"/>
      <c r="G41" s="119">
        <v>4</v>
      </c>
      <c r="H41" s="120"/>
      <c r="I41" s="123" t="s">
        <v>219</v>
      </c>
      <c r="J41" s="124"/>
      <c r="K41" s="124"/>
      <c r="L41" s="120"/>
      <c r="M41" s="119">
        <v>515563408</v>
      </c>
      <c r="N41" s="124"/>
      <c r="O41" s="120"/>
      <c r="P41" s="119">
        <v>135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286</v>
      </c>
      <c r="D42" s="137"/>
      <c r="E42" s="138" t="s">
        <v>287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233</v>
      </c>
      <c r="D43" s="133"/>
      <c r="E43" s="134" t="s">
        <v>291</v>
      </c>
      <c r="F43" s="135"/>
      <c r="G43" s="119">
        <v>4</v>
      </c>
      <c r="H43" s="120"/>
      <c r="I43" s="123" t="s">
        <v>234</v>
      </c>
      <c r="J43" s="124"/>
      <c r="K43" s="124"/>
      <c r="L43" s="120"/>
      <c r="M43" s="119">
        <v>516991560</v>
      </c>
      <c r="N43" s="124"/>
      <c r="O43" s="120"/>
      <c r="P43" s="119">
        <v>130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232</v>
      </c>
      <c r="D44" s="137"/>
      <c r="E44" s="138" t="s">
        <v>290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294</v>
      </c>
      <c r="D45" s="133"/>
      <c r="E45" s="134" t="s">
        <v>295</v>
      </c>
      <c r="F45" s="135"/>
      <c r="G45" s="119">
        <v>4</v>
      </c>
      <c r="H45" s="120"/>
      <c r="I45" s="123" t="s">
        <v>296</v>
      </c>
      <c r="J45" s="124"/>
      <c r="K45" s="124"/>
      <c r="L45" s="120"/>
      <c r="M45" s="119">
        <v>517010797</v>
      </c>
      <c r="N45" s="124"/>
      <c r="O45" s="120"/>
      <c r="P45" s="119">
        <v>150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292</v>
      </c>
      <c r="D46" s="137"/>
      <c r="E46" s="138" t="s">
        <v>293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/>
      <c r="C47" s="132"/>
      <c r="D47" s="133"/>
      <c r="E47" s="134"/>
      <c r="F47" s="135"/>
      <c r="G47" s="119"/>
      <c r="H47" s="120"/>
      <c r="I47" s="123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8"/>
      <c r="B48" s="209"/>
      <c r="C48" s="136"/>
      <c r="D48" s="137"/>
      <c r="E48" s="138"/>
      <c r="F48" s="139"/>
      <c r="G48" s="121"/>
      <c r="H48" s="122"/>
      <c r="I48" s="121"/>
      <c r="J48" s="125"/>
      <c r="K48" s="125"/>
      <c r="L48" s="122"/>
      <c r="M48" s="121"/>
      <c r="N48" s="125"/>
      <c r="O48" s="122"/>
      <c r="P48" s="121"/>
      <c r="Q48" s="125"/>
      <c r="R48" s="125"/>
      <c r="S48" s="125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8" t="s">
        <v>170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200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1" t="s">
        <v>297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U55" s="22"/>
      <c r="V55" s="80">
        <f>LEN(A55)</f>
        <v>67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534" yWindow="76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君津ジュニアバレーボールクラブ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433305672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賢悟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505675562</v>
      </c>
      <c r="H7" s="276"/>
      <c r="I7" s="276"/>
      <c r="J7" s="276">
        <f>IF(入力!J7="","",入力!J7)</f>
        <v>21050</v>
      </c>
      <c r="K7" s="276"/>
      <c r="L7" s="276"/>
      <c r="M7" s="276">
        <f>IF(入力!M7="","",入力!M7)</f>
        <v>200776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武田　和彦</v>
      </c>
      <c r="D9" s="270"/>
      <c r="E9" s="270"/>
      <c r="F9" s="270"/>
      <c r="G9" s="276">
        <f>IF(入力!G9="","",入力!G9)</f>
        <v>505676291</v>
      </c>
      <c r="H9" s="276"/>
      <c r="I9" s="276"/>
      <c r="J9" s="276">
        <f>IF(入力!J9="","",入力!J9)</f>
        <v>21051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>芳本　みき</v>
      </c>
      <c r="D11" s="270"/>
      <c r="E11" s="270"/>
      <c r="F11" s="270"/>
      <c r="G11" s="276">
        <f>IF(入力!G11="","",入力!G11)</f>
        <v>507104553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賢悟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原田　賢悟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8" t="s">
        <v>6</v>
      </c>
      <c r="B17" s="268"/>
      <c r="C17" s="279" t="str">
        <f>IF(入力!C17="","",入力!C17&amp;"　"&amp;入力!E17)</f>
        <v>君津市東坂田１－１－６－６０６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０４３９-５５-１６６５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80－3724－7221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斎藤　瑠七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竹岡小学校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514607033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新井　美咲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請西小学校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514698357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田邊　桃子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真舟小学校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514698369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小笠原　怜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岩根小学校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514134198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小原　羽乃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請西小学校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513235945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荒木　彩那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坂田小学校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516579355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柳沢　小雪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外箕輪小学校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516991579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大久保　美空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北子安小学校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515890518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間弓　絢櫻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北子安小学校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515563408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神谷　怜美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南子安小学校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516991560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酒井　茉緒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周南小学校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517010797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0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>ｷﾐﾂｼﾞｭﾆｱﾊﾞﾚｰﾎﾞｰﾙｸﾗﾌﾞ</v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君津市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JR内房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君津ジュニアバレーボールクラブ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(女子)</v>
      </c>
      <c r="V17" s="392"/>
      <c r="W17" s="392"/>
      <c r="X17" s="393"/>
      <c r="Y17" s="417">
        <f>IF(入力!C4="","",入力!C4)</f>
        <v>433305672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3"/>
      <c r="D18" s="326"/>
      <c r="E18" s="326"/>
      <c r="F18" s="326"/>
      <c r="G18" s="364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4"/>
      <c r="AL18" s="354"/>
      <c r="AM18" s="380"/>
      <c r="AN18" s="402"/>
      <c r="AO18" s="403"/>
      <c r="AP18" s="403"/>
      <c r="AQ18" s="403"/>
      <c r="AR18" s="403"/>
      <c r="AS18" s="403"/>
      <c r="AT18" s="354"/>
      <c r="AU18" s="380"/>
      <c r="AV18" s="350"/>
      <c r="AW18" s="326"/>
      <c r="AX18" s="326"/>
      <c r="AY18" s="364"/>
      <c r="AZ18" s="390" t="str">
        <f>IF(入力!AE5="","",入力!AE5)</f>
        <v>君津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72"/>
    </row>
    <row r="20" spans="3:58" ht="15" customHeight="1">
      <c r="C20" s="437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436">
        <f>IF(入力!J7="","",入力!J7)</f>
        <v>21050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21051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436">
        <f>IF(入力!M7="","",入力!M7)</f>
        <v>200776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ﾊﾗﾀﾞ　ｹﾝｺﾞ</v>
      </c>
      <c r="I22" s="330"/>
      <c r="J22" s="330"/>
      <c r="K22" s="330"/>
      <c r="L22" s="330"/>
      <c r="M22" s="330"/>
      <c r="N22" s="330"/>
      <c r="O22" s="330"/>
      <c r="P22" s="330"/>
      <c r="Q22" s="339"/>
      <c r="R22" s="331" t="s">
        <v>45</v>
      </c>
      <c r="S22" s="330"/>
      <c r="T22" s="340">
        <f>IF(入力!AT7="","",入力!AT7)</f>
        <v>46</v>
      </c>
      <c r="U22" s="341"/>
      <c r="V22" s="342"/>
      <c r="W22" s="331" t="s">
        <v>46</v>
      </c>
      <c r="X22" s="331"/>
      <c r="Y22" s="331"/>
      <c r="Z22" s="14" t="s">
        <v>72</v>
      </c>
      <c r="AA22" s="15"/>
      <c r="AB22" s="330" t="str">
        <f>IF(入力!R7="","",入力!R7)</f>
        <v>２９９</v>
      </c>
      <c r="AC22" s="330"/>
      <c r="AD22" s="330"/>
      <c r="AE22" s="330"/>
      <c r="AF22" s="16" t="s">
        <v>73</v>
      </c>
      <c r="AG22" s="330" t="str">
        <f>IF(入力!W7="","",入力!W7)</f>
        <v>１１４４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9"/>
      <c r="AU22" s="331" t="s">
        <v>47</v>
      </c>
      <c r="AV22" s="330"/>
      <c r="AW22" s="330"/>
      <c r="AX22" s="17" t="s">
        <v>74</v>
      </c>
      <c r="AY22" s="330" t="str">
        <f>IF(入力!AL7="","",入力!AL7)</f>
        <v>０４３９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63" t="s">
        <v>48</v>
      </c>
      <c r="D23" s="326"/>
      <c r="E23" s="326"/>
      <c r="F23" s="326"/>
      <c r="G23" s="364"/>
      <c r="H23" s="366" t="str">
        <f>IF(入力!C8="","",入力!C8&amp;"　"&amp;入力!E8)</f>
        <v>原田　賢悟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26"/>
      <c r="S23" s="326"/>
      <c r="T23" s="355"/>
      <c r="U23" s="356"/>
      <c r="V23" s="357"/>
      <c r="W23" s="354"/>
      <c r="X23" s="354"/>
      <c r="Y23" s="354"/>
      <c r="Z23" s="347" t="str">
        <f>IF(入力!P8="","",入力!P8)</f>
        <v>君津市東坂田1－1－6－606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6"/>
      <c r="AV23" s="326"/>
      <c r="AW23" s="326"/>
      <c r="AX23" s="350" t="str">
        <f>IF(入力!AK8="","",入力!AK8)</f>
        <v>５５</v>
      </c>
      <c r="AY23" s="326"/>
      <c r="AZ23" s="326"/>
      <c r="BA23" s="326"/>
      <c r="BB23" s="19" t="s">
        <v>76</v>
      </c>
      <c r="BC23" s="326" t="str">
        <f>IF(入力!AP8="","",入力!AP8)</f>
        <v>１６６５</v>
      </c>
      <c r="BD23" s="326"/>
      <c r="BE23" s="326"/>
      <c r="BF23" s="346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ﾀｹﾀﾞ　ｶｽﾞﾋｺ</v>
      </c>
      <c r="I24" s="330"/>
      <c r="J24" s="330"/>
      <c r="K24" s="330"/>
      <c r="L24" s="330"/>
      <c r="M24" s="330"/>
      <c r="N24" s="330"/>
      <c r="O24" s="330"/>
      <c r="P24" s="330"/>
      <c r="Q24" s="339"/>
      <c r="R24" s="331" t="s">
        <v>45</v>
      </c>
      <c r="S24" s="330"/>
      <c r="T24" s="340">
        <f>IF(入力!AT9="","",入力!AT9)</f>
        <v>47</v>
      </c>
      <c r="U24" s="341"/>
      <c r="V24" s="342"/>
      <c r="W24" s="331" t="s">
        <v>46</v>
      </c>
      <c r="X24" s="331"/>
      <c r="Y24" s="331"/>
      <c r="Z24" s="14" t="s">
        <v>72</v>
      </c>
      <c r="AA24" s="15"/>
      <c r="AB24" s="330" t="str">
        <f>IF(入力!R9="","",入力!R9)</f>
        <v>２９９</v>
      </c>
      <c r="AC24" s="330"/>
      <c r="AD24" s="330"/>
      <c r="AE24" s="330"/>
      <c r="AF24" s="16" t="s">
        <v>73</v>
      </c>
      <c r="AG24" s="330" t="str">
        <f>IF(入力!W9="","",入力!W9)</f>
        <v>１１６１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9"/>
      <c r="AU24" s="331" t="s">
        <v>47</v>
      </c>
      <c r="AV24" s="330"/>
      <c r="AW24" s="330"/>
      <c r="AX24" s="17" t="s">
        <v>74</v>
      </c>
      <c r="AY24" s="330" t="str">
        <f>IF(入力!AL9="","",入力!AL9)</f>
        <v>０４３９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63" t="s">
        <v>78</v>
      </c>
      <c r="D25" s="326"/>
      <c r="E25" s="326"/>
      <c r="F25" s="326"/>
      <c r="G25" s="364"/>
      <c r="H25" s="366" t="str">
        <f>IF(入力!C10="","",入力!C10&amp;"　"&amp;入力!E10)</f>
        <v>武田　和彦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26"/>
      <c r="S25" s="326"/>
      <c r="T25" s="355"/>
      <c r="U25" s="356"/>
      <c r="V25" s="357"/>
      <c r="W25" s="354"/>
      <c r="X25" s="354"/>
      <c r="Y25" s="354"/>
      <c r="Z25" s="347" t="str">
        <f>IF(入力!P10="","",入力!P10)</f>
        <v>君津市杢師２－１５－３２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6"/>
      <c r="AV25" s="326"/>
      <c r="AW25" s="326"/>
      <c r="AX25" s="350" t="str">
        <f>IF(入力!AK10="","",入力!AK10)</f>
        <v>５７</v>
      </c>
      <c r="AY25" s="326"/>
      <c r="AZ25" s="326"/>
      <c r="BA25" s="326"/>
      <c r="BB25" s="19" t="s">
        <v>76</v>
      </c>
      <c r="BC25" s="326" t="str">
        <f>IF(入力!AP10="","",入力!AP10)</f>
        <v>１７５７</v>
      </c>
      <c r="BD25" s="326"/>
      <c r="BE25" s="326"/>
      <c r="BF25" s="346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ﾖｼﾓﾄ　ﾐｷ</v>
      </c>
      <c r="I26" s="330"/>
      <c r="J26" s="330"/>
      <c r="K26" s="330"/>
      <c r="L26" s="330"/>
      <c r="M26" s="330"/>
      <c r="N26" s="330"/>
      <c r="O26" s="330"/>
      <c r="P26" s="330"/>
      <c r="Q26" s="339"/>
      <c r="R26" s="331" t="s">
        <v>45</v>
      </c>
      <c r="S26" s="330"/>
      <c r="T26" s="340">
        <f>IF(入力!AT11="","",入力!AT11)</f>
        <v>19</v>
      </c>
      <c r="U26" s="341"/>
      <c r="V26" s="342"/>
      <c r="W26" s="331" t="s">
        <v>46</v>
      </c>
      <c r="X26" s="331"/>
      <c r="Y26" s="331"/>
      <c r="Z26" s="14" t="s">
        <v>72</v>
      </c>
      <c r="AA26" s="15"/>
      <c r="AB26" s="330" t="str">
        <f>IF(入力!R11="","",入力!R11)</f>
        <v>２６２</v>
      </c>
      <c r="AC26" s="330"/>
      <c r="AD26" s="330"/>
      <c r="AE26" s="330"/>
      <c r="AF26" s="16" t="s">
        <v>73</v>
      </c>
      <c r="AG26" s="330" t="str">
        <f>IF(入力!W11="","",入力!W11)</f>
        <v>００３２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9"/>
      <c r="AU26" s="331" t="s">
        <v>47</v>
      </c>
      <c r="AV26" s="330"/>
      <c r="AW26" s="330"/>
      <c r="AX26" s="17" t="s">
        <v>74</v>
      </c>
      <c r="AY26" s="330" t="str">
        <f>IF(入力!AL11="","",入力!AL11)</f>
        <v>０９０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63" t="s">
        <v>79</v>
      </c>
      <c r="D27" s="326"/>
      <c r="E27" s="326"/>
      <c r="F27" s="326"/>
      <c r="G27" s="364"/>
      <c r="H27" s="366" t="str">
        <f>IF(入力!C12="","",入力!C12&amp;"　"&amp;入力!E12)</f>
        <v>芳本　みき</v>
      </c>
      <c r="I27" s="367"/>
      <c r="J27" s="367"/>
      <c r="K27" s="367"/>
      <c r="L27" s="367"/>
      <c r="M27" s="367"/>
      <c r="N27" s="367"/>
      <c r="O27" s="367"/>
      <c r="P27" s="367"/>
      <c r="Q27" s="368"/>
      <c r="R27" s="326"/>
      <c r="S27" s="326"/>
      <c r="T27" s="355"/>
      <c r="U27" s="356"/>
      <c r="V27" s="357"/>
      <c r="W27" s="354"/>
      <c r="X27" s="354"/>
      <c r="Y27" s="354"/>
      <c r="Z27" s="347" t="str">
        <f>IF(入力!P12="","",入力!P12)</f>
        <v>千葉市花見川区幕張町３－１１９０－９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6"/>
      <c r="AV27" s="326"/>
      <c r="AW27" s="326"/>
      <c r="AX27" s="350" t="str">
        <f>IF(入力!AK12="","",入力!AK12)</f>
        <v>９１５１</v>
      </c>
      <c r="AY27" s="326"/>
      <c r="AZ27" s="326"/>
      <c r="BA27" s="326"/>
      <c r="BB27" s="19" t="s">
        <v>76</v>
      </c>
      <c r="BC27" s="326" t="str">
        <f>IF(入力!AP12="","",入力!AP12)</f>
        <v>７６５０</v>
      </c>
      <c r="BD27" s="326"/>
      <c r="BE27" s="326"/>
      <c r="BF27" s="346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ﾊﾗﾀﾞ　ｹﾝｺﾞ</v>
      </c>
      <c r="I28" s="330"/>
      <c r="J28" s="330"/>
      <c r="K28" s="330"/>
      <c r="L28" s="330"/>
      <c r="M28" s="330"/>
      <c r="N28" s="330"/>
      <c r="O28" s="330"/>
      <c r="P28" s="330"/>
      <c r="Q28" s="339"/>
      <c r="R28" s="331" t="s">
        <v>45</v>
      </c>
      <c r="S28" s="330"/>
      <c r="T28" s="340" t="str">
        <f>IF(入力!AT15="","",入力!AT15)</f>
        <v/>
      </c>
      <c r="U28" s="341"/>
      <c r="V28" s="342"/>
      <c r="W28" s="331" t="s">
        <v>46</v>
      </c>
      <c r="X28" s="331"/>
      <c r="Y28" s="331"/>
      <c r="Z28" s="14" t="s">
        <v>72</v>
      </c>
      <c r="AA28" s="15"/>
      <c r="AB28" s="330" t="str">
        <f>IF(入力!R15="","",入力!R15)</f>
        <v>２９９</v>
      </c>
      <c r="AC28" s="330"/>
      <c r="AD28" s="330"/>
      <c r="AE28" s="330"/>
      <c r="AF28" s="16" t="s">
        <v>73</v>
      </c>
      <c r="AG28" s="330" t="str">
        <f>IF(入力!W15="","",入力!W15)</f>
        <v>１１４４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9"/>
      <c r="AU28" s="331" t="s">
        <v>47</v>
      </c>
      <c r="AV28" s="330"/>
      <c r="AW28" s="330"/>
      <c r="AX28" s="17" t="s">
        <v>74</v>
      </c>
      <c r="AY28" s="330" t="str">
        <f>IF(入力!AL15="","",入力!AL15)</f>
        <v>０４３９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58" t="s">
        <v>49</v>
      </c>
      <c r="D29" s="332"/>
      <c r="E29" s="332"/>
      <c r="F29" s="332"/>
      <c r="G29" s="359"/>
      <c r="H29" s="351" t="str">
        <f>IF(入力!C16="","",入力!C16&amp;"　"&amp;入力!E16)</f>
        <v>原田　賢悟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32"/>
      <c r="S29" s="332"/>
      <c r="T29" s="343"/>
      <c r="U29" s="344"/>
      <c r="V29" s="345"/>
      <c r="W29" s="338"/>
      <c r="X29" s="338"/>
      <c r="Y29" s="338"/>
      <c r="Z29" s="333" t="str">
        <f>IF(入力!P16="","",入力!P16)</f>
        <v>君津市東坂田１－１－６－６０６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５５</v>
      </c>
      <c r="AY29" s="332"/>
      <c r="AZ29" s="332"/>
      <c r="BA29" s="332"/>
      <c r="BB29" s="73" t="s">
        <v>76</v>
      </c>
      <c r="BC29" s="332" t="str">
        <f>IF(入力!AP16="","",入力!AP16)</f>
        <v>１６６５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ｻｲﾄｳ　ﾙﾅ
斎藤　瑠七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5</v>
      </c>
      <c r="R34" s="299"/>
      <c r="S34" s="300"/>
      <c r="T34" s="304" t="str">
        <f>IF(入力!I25="","",入力!I25)</f>
        <v>竹岡小学校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514607033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149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ｱﾗｲ　ﾐｻｷ
新井　美咲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5</v>
      </c>
      <c r="R36" s="299"/>
      <c r="S36" s="300"/>
      <c r="T36" s="304" t="str">
        <f>IF(入力!I27="","",入力!I27)</f>
        <v>請西小学校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514698357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156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ﾀﾅﾍﾞ　ﾓﾓｺ
田邊　桃子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5</v>
      </c>
      <c r="R38" s="299"/>
      <c r="S38" s="300"/>
      <c r="T38" s="304" t="str">
        <f>IF(入力!I29="","",入力!I29)</f>
        <v>真舟小学校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514698369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150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ｵｶﾞｻﾜﾗ　ﾚｲ
小笠原　怜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岩根小学校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514134198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142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ｵﾊﾞﾗ　ﾊﾉ
小原　羽乃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5</v>
      </c>
      <c r="R42" s="299"/>
      <c r="S42" s="300"/>
      <c r="T42" s="304" t="str">
        <f>IF(入力!I33="","",入力!I33)</f>
        <v>請西小学校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513235945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145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ｱﾗｷ　ｱﾔﾅ
荒木　彩那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坂田小学校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516579355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145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ﾔﾅｷﾞｻﾜ　ｺﾕｷ
柳沢　小雪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5</v>
      </c>
      <c r="R46" s="299"/>
      <c r="S46" s="300"/>
      <c r="T46" s="304" t="str">
        <f>IF(入力!I37="","",入力!I37)</f>
        <v>外箕輪小学校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516991579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140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ｵｵｸﾎﾞ　ﾐｸ
大久保　美空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4</v>
      </c>
      <c r="R48" s="299"/>
      <c r="S48" s="300"/>
      <c r="T48" s="304" t="str">
        <f>IF(入力!I39="","",入力!I39)</f>
        <v>北子安小学校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515890518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142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ﾏﾕﾐ　ｱﾔｶ
間弓　絢櫻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4</v>
      </c>
      <c r="R50" s="299"/>
      <c r="S50" s="300"/>
      <c r="T50" s="304" t="str">
        <f>IF(入力!I41="","",入力!I41)</f>
        <v>北子安小学校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515563408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135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ｶﾐﾔ　ﾚﾐ
神谷　怜美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4</v>
      </c>
      <c r="R52" s="299"/>
      <c r="S52" s="300"/>
      <c r="T52" s="304" t="str">
        <f>IF(入力!I43="","",入力!I43)</f>
        <v>南子安小学校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516991560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130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ｻｶｲ　ﾏｵ
酒井　茉緒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4</v>
      </c>
      <c r="R54" s="299"/>
      <c r="S54" s="300"/>
      <c r="T54" s="304" t="str">
        <f>IF(入力!I45="","",入力!I45)</f>
        <v>周南小学校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517010797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150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1" sqref="C21:O2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君津ジュニアバレーボールクラブ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433305672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賢悟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505675562</v>
      </c>
      <c r="H7" s="276"/>
      <c r="I7" s="276"/>
      <c r="J7" s="276">
        <f>IF(入力!J7="","",入力!J7)</f>
        <v>21050</v>
      </c>
      <c r="K7" s="276"/>
      <c r="L7" s="276"/>
      <c r="M7" s="276">
        <f>IF(入力!M7="","",入力!M7)</f>
        <v>200776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武田　和彦</v>
      </c>
      <c r="D9" s="270"/>
      <c r="E9" s="270"/>
      <c r="F9" s="270"/>
      <c r="G9" s="276">
        <f>IF(入力!G9="","",入力!G9)</f>
        <v>505676291</v>
      </c>
      <c r="H9" s="276"/>
      <c r="I9" s="276"/>
      <c r="J9" s="276">
        <f>IF(入力!J9="","",入力!J9)</f>
        <v>21051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芳本　みき</v>
      </c>
      <c r="D11" s="270"/>
      <c r="E11" s="270"/>
      <c r="F11" s="270"/>
      <c r="G11" s="276">
        <f>IF(入力!G11="","",入力!G11)</f>
        <v>507104553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賢悟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原田　賢悟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君津市東坂田１－１－６－６０６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０４３９-５５-１６６５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80－3724－7221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斎藤　瑠七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竹岡小学校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514607033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新井　美咲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請西小学校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514698357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田邊　桃子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真舟小学校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514698369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小笠原　怜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岩根小学校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514134198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小原　羽乃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請西小学校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513235945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荒木　彩那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坂田小学校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516579355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柳沢　小雪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外箕輪小学校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516991579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大久保　美空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北子安小学校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515890518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間弓　絢櫻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北子安小学校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515563408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神谷　怜美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南子安小学校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516991560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酒井　茉緒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周南小学校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517010797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3" zoomScaleNormal="100" workbookViewId="0">
      <selection activeCell="C39" sqref="C39:F4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君津ジュニアバレーボールクラブ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433305672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賢悟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505675562</v>
      </c>
      <c r="H7" s="276"/>
      <c r="I7" s="276"/>
      <c r="J7" s="276">
        <f>IF(入力!J7="","",入力!J7)</f>
        <v>21050</v>
      </c>
      <c r="K7" s="276"/>
      <c r="L7" s="276"/>
      <c r="M7" s="276">
        <f>IF(入力!M7="","",入力!M7)</f>
        <v>200776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武田　和彦</v>
      </c>
      <c r="D9" s="270"/>
      <c r="E9" s="270"/>
      <c r="F9" s="270"/>
      <c r="G9" s="276">
        <f>IF(入力!G9="","",入力!G9)</f>
        <v>505676291</v>
      </c>
      <c r="H9" s="276"/>
      <c r="I9" s="276"/>
      <c r="J9" s="276">
        <f>IF(入力!J9="","",入力!J9)</f>
        <v>21051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芳本　みき</v>
      </c>
      <c r="D11" s="270"/>
      <c r="E11" s="270"/>
      <c r="F11" s="270"/>
      <c r="G11" s="276">
        <f>IF(入力!G11="","",入力!G11)</f>
        <v>507104553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賢悟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原田　賢悟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君津市東坂田１－１－６－６０６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０４３９-５５-１６６５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80－3724－7221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斎藤　瑠七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竹岡小学校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514607033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新井　美咲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請西小学校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514698357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田邊　桃子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真舟小学校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514698369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小笠原　怜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岩根小学校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514134198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小原　羽乃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請西小学校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513235945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荒木　彩那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坂田小学校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516579355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柳沢　小雪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外箕輪小学校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516991579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大久保　美空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北子安小学校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515890518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間弓　絢櫻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北子安小学校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515563408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神谷　怜美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南子安小学校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516991560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酒井　茉緒</v>
      </c>
      <c r="D45" s="270"/>
      <c r="E45" s="270"/>
      <c r="F45" s="270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周南小学校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517010797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10</v>
      </c>
      <c r="J5" s="448" t="str">
        <f>IF(入力!A55="","",入力!A55)</f>
        <v>「日本一パスの上手いチームになる」を目標に日々基礎練習に励んでいる。本大会の目標は雰囲気にのまれずに、楽しんでバレーボールができる事。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１１４４</v>
      </c>
      <c r="T16" s="33" t="str">
        <f>IF(入力!P8="","",入力!P8)</f>
        <v>君津市東坂田1－1－6－606</v>
      </c>
      <c r="U16" s="33" t="str">
        <f>IF(入力!AL7="","",入力!AL7)</f>
        <v>０４３９</v>
      </c>
      <c r="V16" s="33" t="str">
        <f>IF(入力!AK8="","",入力!AK8)</f>
        <v>５５</v>
      </c>
      <c r="W16" s="33" t="str">
        <f>IF(入力!AP8="","",入力!AP8)</f>
        <v>１６６５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>１１６１</v>
      </c>
      <c r="T17" s="33" t="str">
        <f>IF(入力!P10="","",入力!P10)</f>
        <v>君津市杢師２－１５－３２</v>
      </c>
      <c r="U17" s="33" t="str">
        <f>IF(入力!AL9="","",入力!AL9)</f>
        <v>０４３９</v>
      </c>
      <c r="V17" s="33" t="str">
        <f>IF(入力!AK10="","",入力!AK10)</f>
        <v>５７</v>
      </c>
      <c r="W17" s="33" t="str">
        <f>IF(入力!AP10="","",入力!AP10)</f>
        <v>１７５７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芳本</v>
      </c>
      <c r="D20" s="33" t="str">
        <f>IF(入力!E12="","",入力!E12)</f>
        <v>みき</v>
      </c>
      <c r="E20" s="33" t="str">
        <f>IF(入力!C11="","",入力!C11)</f>
        <v>ﾖｼﾓﾄ</v>
      </c>
      <c r="F20" s="33" t="str">
        <f>IF(入力!E11="","",入力!E11)</f>
        <v>ﾐｷ</v>
      </c>
      <c r="G20" s="33">
        <f>IF(入力!G11="","",入力!G11)</f>
        <v>507104553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19</v>
      </c>
      <c r="M20" s="33"/>
      <c r="N20" s="33"/>
      <c r="O20" s="33"/>
      <c r="P20" s="33"/>
      <c r="Q20" s="33"/>
      <c r="R20" s="33" t="str">
        <f>IF(入力!R11="","",入力!R11)</f>
        <v>２６２</v>
      </c>
      <c r="S20" s="33" t="str">
        <f>IF(入力!W11="","",入力!W11)</f>
        <v>００３２</v>
      </c>
      <c r="T20" s="33" t="str">
        <f>IF(入力!P12="","",入力!P12)</f>
        <v>千葉市花見川区幕張町３－１１９０－９</v>
      </c>
      <c r="U20" s="33" t="str">
        <f>IF(入力!AL11="","",入力!AL11)</f>
        <v>０９０</v>
      </c>
      <c r="V20" s="33" t="str">
        <f>IF(入力!AK12="","",入力!AK12)</f>
        <v>９１５１</v>
      </c>
      <c r="W20" s="33" t="str">
        <f>IF(入力!AP12="","",入力!AP12)</f>
        <v>７６５０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２９９</v>
      </c>
      <c r="S22" s="33" t="str">
        <f>IF(入力!W15="","",入力!W15)</f>
        <v>１１４４</v>
      </c>
      <c r="T22" s="33" t="str">
        <f>IF(入力!P16="","",入力!P16)</f>
        <v>君津市東坂田１－１－６－６０６</v>
      </c>
      <c r="U22" s="33" t="str">
        <f>IF(入力!AL15="","",入力!AL15)</f>
        <v>０４３９</v>
      </c>
      <c r="V22" s="33" t="str">
        <f>IF(入力!AK16="","",入力!AK16)</f>
        <v>５５</v>
      </c>
      <c r="W22" s="33" t="str">
        <f>IF(入力!AP16="","",入力!AP16)</f>
        <v>１６６５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斎藤</v>
      </c>
      <c r="D24" s="75" t="str">
        <f>VLOOKUP($B$51,$A$53:$F$352,4)</f>
        <v>瑠七</v>
      </c>
      <c r="E24" s="75" t="str">
        <f>VLOOKUP($B$51,$A$53:$F$352,5)</f>
        <v>ｻｲﾄｳ</v>
      </c>
      <c r="F24" s="75" t="str">
        <f>VLOOKUP($B$51,$A$53:$F$352,6)</f>
        <v>ﾙﾅ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斎藤</v>
      </c>
      <c r="D53" s="33" t="str">
        <f>IF(入力!E26="","",入力!E26)</f>
        <v>瑠七</v>
      </c>
      <c r="E53" s="33" t="str">
        <f>IF(入力!C25="","",入力!C25)</f>
        <v>ｻｲﾄｳ</v>
      </c>
      <c r="F53" s="33" t="str">
        <f>IF(入力!E25="","",入力!E25)</f>
        <v>ﾙﾅ</v>
      </c>
      <c r="G53" s="33">
        <f>IF(入力!M25="","",入力!M25)</f>
        <v>514607033</v>
      </c>
      <c r="H53" s="33" t="str">
        <f>IF(入力!I25="","",入力!I25)</f>
        <v>竹岡小学校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新井</v>
      </c>
      <c r="D54" s="33" t="str">
        <f>IF(入力!E28="","",入力!E28)</f>
        <v>美咲</v>
      </c>
      <c r="E54" s="33" t="str">
        <f>IF(入力!C27="","",入力!C27)</f>
        <v>ｱﾗｲ</v>
      </c>
      <c r="F54" s="33" t="str">
        <f>IF(入力!E27="","",入力!E27)</f>
        <v>ﾐｻｷ</v>
      </c>
      <c r="G54" s="33">
        <f>IF(入力!M27="","",入力!M27)</f>
        <v>514698357</v>
      </c>
      <c r="H54" s="33" t="str">
        <f>IF(入力!I27="","",入力!I27)</f>
        <v>請西小学校</v>
      </c>
      <c r="I54" s="33">
        <f>IF(入力!G27="","",入力!G27)</f>
        <v>5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田邊</v>
      </c>
      <c r="D55" s="33" t="str">
        <f>IF(入力!E30="","",入力!E30)</f>
        <v>桃子</v>
      </c>
      <c r="E55" s="33" t="str">
        <f>IF(入力!C29="","",入力!C29)</f>
        <v>ﾀﾅﾍﾞ</v>
      </c>
      <c r="F55" s="33" t="str">
        <f>IF(入力!E29="","",入力!E29)</f>
        <v>ﾓﾓｺ</v>
      </c>
      <c r="G55" s="33">
        <f>IF(入力!M29="","",入力!M29)</f>
        <v>514698369</v>
      </c>
      <c r="H55" s="33" t="str">
        <f>IF(入力!I29="","",入力!I29)</f>
        <v>真舟小学校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小笠原</v>
      </c>
      <c r="D56" s="33" t="str">
        <f>IF(入力!E32="","",入力!E32)</f>
        <v>怜</v>
      </c>
      <c r="E56" s="33" t="str">
        <f>IF(入力!C31="","",入力!C31)</f>
        <v>ｵｶﾞｻﾜﾗ</v>
      </c>
      <c r="F56" s="33" t="str">
        <f>IF(入力!E31="","",入力!E31)</f>
        <v>ﾚｲ</v>
      </c>
      <c r="G56" s="33">
        <f>IF(入力!M31="","",入力!M31)</f>
        <v>514134198</v>
      </c>
      <c r="H56" s="33" t="str">
        <f>IF(入力!I31="","",入力!I31)</f>
        <v>岩根小学校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小原</v>
      </c>
      <c r="D57" s="33" t="str">
        <f>IF(入力!E34="","",入力!E34)</f>
        <v>羽乃</v>
      </c>
      <c r="E57" s="33" t="str">
        <f>IF(入力!C33="","",入力!C33)</f>
        <v>ｵﾊﾞﾗ</v>
      </c>
      <c r="F57" s="33" t="str">
        <f>IF(入力!E33="","",入力!E33)</f>
        <v>ﾊﾉ</v>
      </c>
      <c r="G57" s="33">
        <f>IF(入力!M33="","",入力!M33)</f>
        <v>513235945</v>
      </c>
      <c r="H57" s="33" t="str">
        <f>IF(入力!I33="","",入力!I33)</f>
        <v>請西小学校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荒木</v>
      </c>
      <c r="D58" s="33" t="str">
        <f>IF(入力!E36="","",入力!E36)</f>
        <v>彩那</v>
      </c>
      <c r="E58" s="33" t="str">
        <f>IF(入力!C35="","",入力!C35)</f>
        <v>ｱﾗｷ</v>
      </c>
      <c r="F58" s="33" t="str">
        <f>IF(入力!E35="","",入力!E35)</f>
        <v>ｱﾔﾅ</v>
      </c>
      <c r="G58" s="33">
        <f>IF(入力!M35="","",入力!M35)</f>
        <v>516579355</v>
      </c>
      <c r="H58" s="33" t="str">
        <f>IF(入力!I35="","",入力!I35)</f>
        <v>坂田小学校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柳沢</v>
      </c>
      <c r="D59" s="33" t="str">
        <f>IF(入力!E38="","",入力!E38)</f>
        <v>小雪</v>
      </c>
      <c r="E59" s="33" t="str">
        <f>IF(入力!C37="","",入力!C37)</f>
        <v>ﾔﾅｷﾞｻﾜ</v>
      </c>
      <c r="F59" s="33" t="str">
        <f>IF(入力!E37="","",入力!E37)</f>
        <v>ｺﾕｷ</v>
      </c>
      <c r="G59" s="33">
        <f>IF(入力!M37="","",入力!M37)</f>
        <v>516991579</v>
      </c>
      <c r="H59" s="33" t="str">
        <f>IF(入力!I37="","",入力!I37)</f>
        <v>外箕輪小学校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大久保</v>
      </c>
      <c r="D60" s="33" t="str">
        <f>IF(入力!E40="","",入力!E40)</f>
        <v>美空</v>
      </c>
      <c r="E60" s="33" t="str">
        <f>IF(入力!C39="","",入力!C39)</f>
        <v>ｵｵｸﾎﾞ</v>
      </c>
      <c r="F60" s="33" t="str">
        <f>IF(入力!E39="","",入力!E39)</f>
        <v>ﾐｸ</v>
      </c>
      <c r="G60" s="33">
        <f>IF(入力!M39="","",入力!M39)</f>
        <v>515890518</v>
      </c>
      <c r="H60" s="33" t="str">
        <f>IF(入力!I39="","",入力!I39)</f>
        <v>北子安小学校</v>
      </c>
      <c r="I60" s="33">
        <f>IF(入力!G39="","",入力!G39)</f>
        <v>4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間弓</v>
      </c>
      <c r="D61" s="33" t="str">
        <f>IF(入力!E42="","",入力!E42)</f>
        <v>絢櫻</v>
      </c>
      <c r="E61" s="33" t="str">
        <f>IF(入力!C41="","",入力!C41)</f>
        <v>ﾏﾕﾐ</v>
      </c>
      <c r="F61" s="33" t="str">
        <f>IF(入力!E41="","",入力!E41)</f>
        <v>ｱﾔｶ</v>
      </c>
      <c r="G61" s="33">
        <f>IF(入力!M41="","",入力!M41)</f>
        <v>515563408</v>
      </c>
      <c r="H61" s="33" t="str">
        <f>IF(入力!I41="","",入力!I41)</f>
        <v>北子安小学校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神谷</v>
      </c>
      <c r="D62" s="33" t="str">
        <f>IF(入力!E44="","",入力!E44)</f>
        <v>怜美</v>
      </c>
      <c r="E62" s="33" t="str">
        <f>IF(入力!C43="","",入力!C43)</f>
        <v>ｶﾐﾔ</v>
      </c>
      <c r="F62" s="33" t="str">
        <f>IF(入力!E43="","",入力!E43)</f>
        <v>ﾚﾐ</v>
      </c>
      <c r="G62" s="33">
        <f>IF(入力!M43="","",入力!M43)</f>
        <v>516991560</v>
      </c>
      <c r="H62" s="33" t="str">
        <f>IF(入力!I43="","",入力!I43)</f>
        <v>南子安小学校</v>
      </c>
      <c r="I62" s="33">
        <f>IF(入力!G43="","",入力!G43)</f>
        <v>4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酒井</v>
      </c>
      <c r="D63" s="33" t="str">
        <f>IF(入力!E46="","",入力!E46)</f>
        <v>茉緒</v>
      </c>
      <c r="E63" s="33" t="str">
        <f>IF(入力!C45="","",入力!C45)</f>
        <v>ｻｶｲ</v>
      </c>
      <c r="F63" s="33" t="str">
        <f>IF(入力!E45="","",入力!E45)</f>
        <v>ﾏｵ</v>
      </c>
      <c r="G63" s="33">
        <f>IF(入力!M45="","",入力!M45)</f>
        <v>517010797</v>
      </c>
      <c r="H63" s="33" t="str">
        <f>IF(入力!I45="","",入力!I45)</f>
        <v>周南小学校</v>
      </c>
      <c r="I63" s="33">
        <f>IF(入力!G45="","",入力!G45)</f>
        <v>4</v>
      </c>
      <c r="J63" s="33">
        <f>IF(入力!P45="","",入力!P45)</f>
        <v>150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2018-01-19T10:09:11Z</cp:lastPrinted>
  <dcterms:created xsi:type="dcterms:W3CDTF">2014-04-05T09:56:00Z</dcterms:created>
  <dcterms:modified xsi:type="dcterms:W3CDTF">2018-01-28T09:00:17Z</dcterms:modified>
</cp:coreProperties>
</file>