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大穴ＪＳＣ\"/>
    </mc:Choice>
  </mc:AlternateContent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<sst xmlns="http://schemas.openxmlformats.org/spreadsheetml/2006/main" count="417" uniqueCount="283">
  <si>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</si>
  <si>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</si>
  <si>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</si>
  <si>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</si>
  <si>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</si>
  <si>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</si>
  <si>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</si>
  <si>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</si>
  <si>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</si>
  <si>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</si>
  <si>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</si>
  <si>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</si>
  <si>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</si>
  <si>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</si>
  <si>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</si>
  <si>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</si>
  <si>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</si>
  <si>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</si>
  <si>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</si>
  <si>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</si>
  <si>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</si>
  <si>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</si>
  <si>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</si>
  <si>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</si>
  <si>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</si>
  <si>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</si>
  <si>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</si>
  <si>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</si>
  <si>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</si>
  <si>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</si>
  <si>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</si>
  <si>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</si>
  <si>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</si>
  <si>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</si>
  <si>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</si>
  <si>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</si>
  <si>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</si>
  <si>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</si>
  <si>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</si>
  <si>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</si>
  <si>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</si>
  <si>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</si>
  <si>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</si>
  <si>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</si>
  <si>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</si>
  <si>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</si>
  <si>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</si>
  <si>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</si>
  <si>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</si>
  <si>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</si>
  <si>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</si>
  <si>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</si>
  <si>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</si>
  <si>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</si>
  <si>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</si>
  <si>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</si>
  <si>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</si>
  <si>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</si>
  <si>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</si>
  <si>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</si>
  <si>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</si>
  <si>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</si>
  <si>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</si>
  <si>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</si>
  <si>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</si>
  <si>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</si>
  <si>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</si>
  <si>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</si>
  <si>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</si>
  <si>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</si>
  <si>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</si>
  <si>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</si>
  <si>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</si>
  <si>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</si>
  <si>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</si>
  <si>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</si>
  <si>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</si>
  <si>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</si>
  <si>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</si>
  <si>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</si>
  <si>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</si>
  <si>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</si>
  <si>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</si>
  <si>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</si>
  <si>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</si>
  <si>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</si>
  <si>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</si>
  <si>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</si>
  <si>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</si>
  <si>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</si>
  <si>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</si>
  <si>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</si>
  <si>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</si>
  <si>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</si>
  <si>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</si>
  <si>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</si>
  <si>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</si>
  <si>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</si>
  <si>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</si>
  <si>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</si>
  <si>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</si>
  <si>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</si>
  <si>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</si>
  <si>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</si>
  <si>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</si>
  <si>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</si>
  <si>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</si>
  <si>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</si>
  <si>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</si>
  <si>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</si>
  <si>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</si>
  <si>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</si>
  <si>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</si>
  <si>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</si>
  <si>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</si>
  <si>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</si>
  <si>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</si>
  <si>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</si>
  <si>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</si>
  <si>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</si>
  <si>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</si>
  <si>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</si>
  <si>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</si>
  <si>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</si>
  <si>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</si>
  <si>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</si>
  <si>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</si>
  <si>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</si>
  <si>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</si>
  <si>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</si>
  <si>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</si>
  <si>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</si>
  <si>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</si>
  <si>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</si>
  <si>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</si>
  <si>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</si>
  <si>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</si>
  <si>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</si>
  <si>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</si>
  <si>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</si>
  <si>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</si>
  <si>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</si>
  <si>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</si>
  <si>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</si>
  <si>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</si>
  <si>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</si>
  <si>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</si>
  <si>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</si>
  <si>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</si>
  <si>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</si>
  <si>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</si>
  <si>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</si>
  <si>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</si>
  <si>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</si>
  <si>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</si>
  <si>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</si>
  <si>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</si>
  <si>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</si>
  <si>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</si>
  <si>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</si>
  <si>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</si>
  <si>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</si>
  <si>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</si>
  <si>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</si>
  <si>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</si>
  <si>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</si>
  <si>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</si>
  <si>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</si>
  <si>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</si>
  <si>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</si>
  <si>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</si>
  <si>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</si>
  <si>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</si>
  <si>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</si>
  <si>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</si>
  <si>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</si>
  <si>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</si>
  <si>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</si>
  <si>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</si>
  <si>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</si>
  <si>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</si>
  <si>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</si>
  <si>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</si>
  <si>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</si>
  <si>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</si>
  <si>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</si>
  <si>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</si>
  <si>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</si>
  <si>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</si>
  <si>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</si>
  <si>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</si>
  <si>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</si>
  <si>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</si>
  <si>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</si>
  <si>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</si>
  <si>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</si>
  <si>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</si>
  <si>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</si>
  <si>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</si>
  <si>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</si>
  <si>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</si>
  <si>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　ジェイ　エスシー</t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</si>
  <si>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</si>
  <si>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</si>
  <si>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高根公団</t>
    <rPh sb="0" eb="2">
      <t>タカネ</t>
    </rPh>
    <rPh sb="2" eb="4">
      <t>コウダン</t>
    </rPh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</si>
  <si>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</si>
  <si>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</si>
  <si>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金子</t>
    <rPh sb="0" eb="2">
      <t>カネコ</t>
    </rPh>
    <phoneticPr fontId="2"/>
  </si>
  <si>
    <t>隆治</t>
    <rPh sb="0" eb="2">
      <t>リュウジ</t>
    </rPh>
    <phoneticPr fontId="2"/>
  </si>
  <si>
    <t>木村</t>
    <rPh sb="0" eb="2">
      <t>キムラ</t>
    </rPh>
    <phoneticPr fontId="2"/>
  </si>
  <si>
    <t>カネコ</t>
    <phoneticPr fontId="2"/>
  </si>
  <si>
    <t>リュウジ</t>
    <phoneticPr fontId="2"/>
  </si>
  <si>
    <t>サクマ</t>
    <phoneticPr fontId="2"/>
  </si>
  <si>
    <t>テツヤ</t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</si>
  <si>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</si>
  <si>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</si>
  <si>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</si>
  <si>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島</t>
    <rPh sb="0" eb="1">
      <t>シマ</t>
    </rPh>
    <phoneticPr fontId="2"/>
  </si>
  <si>
    <t>雄大</t>
    <rPh sb="0" eb="1">
      <t>ユウ</t>
    </rPh>
    <rPh sb="1" eb="2">
      <t>ダイ</t>
    </rPh>
    <phoneticPr fontId="2"/>
  </si>
  <si>
    <t>シマ</t>
    <phoneticPr fontId="2"/>
  </si>
  <si>
    <t>ユウダイ</t>
    <phoneticPr fontId="2"/>
  </si>
  <si>
    <t>２７４</t>
    <phoneticPr fontId="2"/>
  </si>
  <si>
    <t>００６７</t>
    <phoneticPr fontId="2"/>
  </si>
  <si>
    <t>船橋市大穴南３－７－２０</t>
    <rPh sb="0" eb="3">
      <t>フナバシシ</t>
    </rPh>
    <rPh sb="3" eb="5">
      <t>オオアナ</t>
    </rPh>
    <rPh sb="5" eb="6">
      <t>ミナミ</t>
    </rPh>
    <phoneticPr fontId="2"/>
  </si>
  <si>
    <t>０９０</t>
    <phoneticPr fontId="2"/>
  </si>
  <si>
    <t>３４２０</t>
    <phoneticPr fontId="2"/>
  </si>
  <si>
    <t>０８３０</t>
    <phoneticPr fontId="2"/>
  </si>
  <si>
    <t>宮崎</t>
    <rPh sb="0" eb="2">
      <t>ミヤザキ</t>
    </rPh>
    <phoneticPr fontId="2"/>
  </si>
  <si>
    <t>修弥</t>
    <rPh sb="0" eb="1">
      <t>シュウ</t>
    </rPh>
    <rPh sb="1" eb="2">
      <t>ヤ</t>
    </rPh>
    <phoneticPr fontId="2"/>
  </si>
  <si>
    <t>ミヤザキ</t>
    <phoneticPr fontId="2"/>
  </si>
  <si>
    <t>シュウヤ</t>
    <phoneticPr fontId="2"/>
  </si>
  <si>
    <t>川中</t>
    <rPh sb="0" eb="2">
      <t>カワナカ</t>
    </rPh>
    <phoneticPr fontId="2"/>
  </si>
  <si>
    <t>葉琥</t>
    <rPh sb="0" eb="1">
      <t>ハ</t>
    </rPh>
    <rPh sb="1" eb="2">
      <t>ク</t>
    </rPh>
    <phoneticPr fontId="2"/>
  </si>
  <si>
    <t>田中</t>
    <rPh sb="0" eb="2">
      <t>タナカ</t>
    </rPh>
    <phoneticPr fontId="2"/>
  </si>
  <si>
    <t>駿和</t>
    <rPh sb="0" eb="1">
      <t>シュン</t>
    </rPh>
    <rPh sb="1" eb="2">
      <t>ワ</t>
    </rPh>
    <phoneticPr fontId="2"/>
  </si>
  <si>
    <t>カワナカ</t>
    <phoneticPr fontId="2"/>
  </si>
  <si>
    <t>ハク</t>
    <phoneticPr fontId="2"/>
  </si>
  <si>
    <t>タナカ</t>
    <phoneticPr fontId="2"/>
  </si>
  <si>
    <t>シュント</t>
    <phoneticPr fontId="2"/>
  </si>
  <si>
    <t>齋藤</t>
    <rPh sb="0" eb="2">
      <t>サイトウ</t>
    </rPh>
    <phoneticPr fontId="2"/>
  </si>
  <si>
    <t>徠弥</t>
    <rPh sb="0" eb="1">
      <t>ライ</t>
    </rPh>
    <rPh sb="1" eb="2">
      <t>ヤ</t>
    </rPh>
    <phoneticPr fontId="2"/>
  </si>
  <si>
    <t>サイトウ</t>
    <phoneticPr fontId="2"/>
  </si>
  <si>
    <t>ライヤ</t>
    <phoneticPr fontId="2"/>
  </si>
  <si>
    <t>門田</t>
    <rPh sb="0" eb="2">
      <t>カドタ</t>
    </rPh>
    <phoneticPr fontId="2"/>
  </si>
  <si>
    <t>一希</t>
    <rPh sb="0" eb="1">
      <t>イチ</t>
    </rPh>
    <rPh sb="1" eb="2">
      <t>キ</t>
    </rPh>
    <phoneticPr fontId="2"/>
  </si>
  <si>
    <t>カドタ</t>
    <phoneticPr fontId="2"/>
  </si>
  <si>
    <t>イツキ</t>
    <phoneticPr fontId="2"/>
  </si>
  <si>
    <t>龍太郎</t>
    <rPh sb="0" eb="3">
      <t>リュウタロウ</t>
    </rPh>
    <phoneticPr fontId="2"/>
  </si>
  <si>
    <t>リュウタロウ</t>
    <phoneticPr fontId="2"/>
  </si>
  <si>
    <t>工藤</t>
    <rPh sb="0" eb="2">
      <t>クドウ</t>
    </rPh>
    <phoneticPr fontId="2"/>
  </si>
  <si>
    <t>輝祐</t>
    <rPh sb="0" eb="1">
      <t>カガヤ</t>
    </rPh>
    <rPh sb="1" eb="2">
      <t>ユウ</t>
    </rPh>
    <phoneticPr fontId="2"/>
  </si>
  <si>
    <t>クドウ</t>
    <phoneticPr fontId="2"/>
  </si>
  <si>
    <t>コウスケ</t>
    <phoneticPr fontId="2"/>
  </si>
  <si>
    <t>本田</t>
    <rPh sb="0" eb="2">
      <t>ホンダ</t>
    </rPh>
    <phoneticPr fontId="2"/>
  </si>
  <si>
    <t>大気</t>
    <rPh sb="0" eb="1">
      <t>タイ</t>
    </rPh>
    <rPh sb="1" eb="2">
      <t>キ</t>
    </rPh>
    <phoneticPr fontId="2"/>
  </si>
  <si>
    <t>ホンダ</t>
    <phoneticPr fontId="2"/>
  </si>
  <si>
    <t>ダイキ</t>
    <phoneticPr fontId="2"/>
  </si>
  <si>
    <t>樋川</t>
    <rPh sb="0" eb="2">
      <t>ヒカワ</t>
    </rPh>
    <phoneticPr fontId="2"/>
  </si>
  <si>
    <t>澪</t>
    <rPh sb="0" eb="1">
      <t>ミオ</t>
    </rPh>
    <phoneticPr fontId="2"/>
  </si>
  <si>
    <t>ヒカワ</t>
    <phoneticPr fontId="2"/>
  </si>
  <si>
    <t>レン</t>
    <phoneticPr fontId="2"/>
  </si>
  <si>
    <t>大穴北小学校</t>
    <rPh sb="0" eb="2">
      <t>オオアナ</t>
    </rPh>
    <rPh sb="2" eb="3">
      <t>キタ</t>
    </rPh>
    <rPh sb="3" eb="6">
      <t>ショウガッコウ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</si>
  <si>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</si>
  <si>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坪井小学校</t>
    <rPh sb="0" eb="2">
      <t>ツボイ</t>
    </rPh>
    <rPh sb="2" eb="5">
      <t>ショウガッコウ</t>
    </rPh>
    <phoneticPr fontId="2"/>
  </si>
  <si>
    <t>大穴小学校</t>
    <rPh sb="0" eb="2">
      <t>オオアナ</t>
    </rPh>
    <rPh sb="2" eb="5">
      <t>ショウガッコウ</t>
    </rPh>
    <phoneticPr fontId="2"/>
  </si>
  <si>
    <t>昭和学院小学校</t>
    <rPh sb="0" eb="2">
      <t>ショウワ</t>
    </rPh>
    <rPh sb="2" eb="4">
      <t>ガクイン</t>
    </rPh>
    <rPh sb="4" eb="7">
      <t>ショウガッコウ</t>
    </rPh>
    <phoneticPr fontId="2"/>
  </si>
  <si>
    <t>①</t>
    <phoneticPr fontId="2"/>
  </si>
  <si>
    <t>274</t>
    <phoneticPr fontId="2"/>
  </si>
  <si>
    <t>0067</t>
    <phoneticPr fontId="2"/>
  </si>
  <si>
    <t>090</t>
    <phoneticPr fontId="2"/>
  </si>
  <si>
    <t>3420</t>
    <phoneticPr fontId="2"/>
  </si>
  <si>
    <t>0830</t>
    <phoneticPr fontId="2"/>
  </si>
  <si>
    <t>船橋市二和東２－１７－１５</t>
    <rPh sb="0" eb="3">
      <t>フナバシシ</t>
    </rPh>
    <rPh sb="3" eb="6">
      <t>フタワヒガシ</t>
    </rPh>
    <phoneticPr fontId="2"/>
  </si>
  <si>
    <t>090</t>
    <phoneticPr fontId="2"/>
  </si>
  <si>
    <t>7196</t>
    <phoneticPr fontId="2"/>
  </si>
  <si>
    <t>3736</t>
    <phoneticPr fontId="2"/>
  </si>
  <si>
    <t>船橋市大穴南１－６－１９</t>
    <rPh sb="0" eb="3">
      <t>フナバシシ</t>
    </rPh>
    <rPh sb="3" eb="5">
      <t>オオアナ</t>
    </rPh>
    <rPh sb="5" eb="6">
      <t>ミナミ</t>
    </rPh>
    <phoneticPr fontId="2"/>
  </si>
  <si>
    <t>274</t>
    <phoneticPr fontId="2"/>
  </si>
  <si>
    <t>0805</t>
    <phoneticPr fontId="2"/>
  </si>
  <si>
    <t>080</t>
    <phoneticPr fontId="2"/>
  </si>
  <si>
    <t>5535</t>
    <phoneticPr fontId="2"/>
  </si>
  <si>
    <t>6544</t>
    <phoneticPr fontId="2"/>
  </si>
  <si>
    <t>川中・田中のサイドアタッカーに期待。キャプテンの宮崎はチームの元気印、チームを盛り立てて勝利に導きます。セッターの齋藤は冷静なトスワークで門田・島はサーブで貢献しています。控えの工藤・本田・樋川も勝利の為に全力でベンチから元気玉を送ります。</t>
    <rPh sb="0" eb="2">
      <t>カワナカ</t>
    </rPh>
    <rPh sb="3" eb="5">
      <t>タナカ</t>
    </rPh>
    <rPh sb="15" eb="17">
      <t>キタイ</t>
    </rPh>
    <rPh sb="24" eb="26">
      <t>ミヤザキ</t>
    </rPh>
    <rPh sb="31" eb="33">
      <t>ゲンキ</t>
    </rPh>
    <rPh sb="33" eb="34">
      <t>ジルシ</t>
    </rPh>
    <rPh sb="39" eb="40">
      <t>モ</t>
    </rPh>
    <rPh sb="41" eb="42">
      <t>タ</t>
    </rPh>
    <rPh sb="44" eb="46">
      <t>ショウリ</t>
    </rPh>
    <rPh sb="47" eb="48">
      <t>ミチビ</t>
    </rPh>
    <rPh sb="57" eb="59">
      <t>サイトウ</t>
    </rPh>
    <rPh sb="60" eb="62">
      <t>レイセイ</t>
    </rPh>
    <rPh sb="69" eb="71">
      <t>カドタ</t>
    </rPh>
    <rPh sb="72" eb="73">
      <t>シマ</t>
    </rPh>
    <rPh sb="78" eb="80">
      <t>コウケン</t>
    </rPh>
    <rPh sb="86" eb="87">
      <t>ヒカ</t>
    </rPh>
    <rPh sb="89" eb="91">
      <t>クドウ</t>
    </rPh>
    <rPh sb="92" eb="94">
      <t>ホンダ</t>
    </rPh>
    <rPh sb="95" eb="97">
      <t>ヒカワ</t>
    </rPh>
    <rPh sb="98" eb="100">
      <t>ショウリ</t>
    </rPh>
    <rPh sb="101" eb="102">
      <t>タメ</t>
    </rPh>
    <rPh sb="103" eb="105">
      <t>ゼンリョク</t>
    </rPh>
    <rPh sb="111" eb="113">
      <t>ゲンキ</t>
    </rPh>
    <rPh sb="113" eb="114">
      <t>タマ</t>
    </rPh>
    <rPh sb="115" eb="116">
      <t>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</si>
</sst>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9" zoomScaleNormal="100" workbookViewId="0">
      <selection activeCell="AK33" sqref="AK3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158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435174843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12010</v>
      </c>
      <c r="K5" s="226"/>
      <c r="L5" s="226"/>
      <c r="M5" s="226"/>
      <c r="N5" s="226"/>
      <c r="O5" s="226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212</v>
      </c>
      <c r="D7" s="132"/>
      <c r="E7" s="171" t="s">
        <v>213</v>
      </c>
      <c r="F7" s="133"/>
      <c r="G7" s="228">
        <v>513270097</v>
      </c>
      <c r="H7" s="228"/>
      <c r="I7" s="228"/>
      <c r="J7" s="228">
        <v>291135</v>
      </c>
      <c r="K7" s="228"/>
      <c r="L7" s="228"/>
      <c r="M7" s="228"/>
      <c r="N7" s="228"/>
      <c r="O7" s="228"/>
      <c r="P7" s="241" t="s">
        <v>72</v>
      </c>
      <c r="Q7" s="242"/>
      <c r="R7" s="165" t="s">
        <v>277</v>
      </c>
      <c r="S7" s="165"/>
      <c r="T7" s="165"/>
      <c r="U7" s="165"/>
      <c r="V7" s="50" t="s">
        <v>73</v>
      </c>
      <c r="W7" s="155" t="s">
        <v>278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273</v>
      </c>
      <c r="AM7" s="83"/>
      <c r="AN7" s="83"/>
      <c r="AO7" s="83"/>
      <c r="AP7" s="83"/>
      <c r="AQ7" s="83"/>
      <c r="AR7" s="83"/>
      <c r="AS7" s="59" t="s">
        <v>75</v>
      </c>
      <c r="AT7" s="77">
        <v>43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272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274</v>
      </c>
      <c r="AL8" s="85"/>
      <c r="AM8" s="85"/>
      <c r="AN8" s="85"/>
      <c r="AO8" s="60" t="s">
        <v>76</v>
      </c>
      <c r="AP8" s="85" t="s">
        <v>275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210</v>
      </c>
      <c r="D9" s="132"/>
      <c r="E9" s="171" t="s">
        <v>211</v>
      </c>
      <c r="F9" s="133"/>
      <c r="G9" s="228">
        <v>507374091</v>
      </c>
      <c r="H9" s="228"/>
      <c r="I9" s="228"/>
      <c r="J9" s="228"/>
      <c r="K9" s="228"/>
      <c r="L9" s="228"/>
      <c r="M9" s="228"/>
      <c r="N9" s="228"/>
      <c r="O9" s="228"/>
      <c r="P9" s="241" t="s">
        <v>72</v>
      </c>
      <c r="Q9" s="242"/>
      <c r="R9" s="165" t="s">
        <v>277</v>
      </c>
      <c r="S9" s="165"/>
      <c r="T9" s="165"/>
      <c r="U9" s="165"/>
      <c r="V9" s="50" t="s">
        <v>73</v>
      </c>
      <c r="W9" s="155" t="s">
        <v>268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279</v>
      </c>
      <c r="AM9" s="83"/>
      <c r="AN9" s="83"/>
      <c r="AO9" s="83"/>
      <c r="AP9" s="83"/>
      <c r="AQ9" s="83"/>
      <c r="AR9" s="83"/>
      <c r="AS9" s="59" t="s">
        <v>194</v>
      </c>
      <c r="AT9" s="78">
        <v>41</v>
      </c>
    </row>
    <row r="10" spans="1:51" ht="18" customHeight="1">
      <c r="A10" s="96"/>
      <c r="B10" s="163"/>
      <c r="C10" s="172" t="s">
        <v>207</v>
      </c>
      <c r="D10" s="135"/>
      <c r="E10" s="173" t="s">
        <v>208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276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280</v>
      </c>
      <c r="AL10" s="85"/>
      <c r="AM10" s="85"/>
      <c r="AN10" s="85"/>
      <c r="AO10" s="60" t="s">
        <v>195</v>
      </c>
      <c r="AP10" s="85" t="s">
        <v>281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215</v>
      </c>
      <c r="D11" s="132"/>
      <c r="E11" s="171" t="s">
        <v>216</v>
      </c>
      <c r="F11" s="133"/>
      <c r="G11" s="228">
        <v>506010548</v>
      </c>
      <c r="H11" s="228"/>
      <c r="I11" s="228"/>
      <c r="J11" s="228">
        <v>16955</v>
      </c>
      <c r="K11" s="228"/>
      <c r="L11" s="228"/>
      <c r="M11" s="228"/>
      <c r="N11" s="228"/>
      <c r="O11" s="228"/>
      <c r="P11" s="241" t="s">
        <v>72</v>
      </c>
      <c r="Q11" s="242"/>
      <c r="R11" s="165" t="s">
        <v>267</v>
      </c>
      <c r="S11" s="165"/>
      <c r="T11" s="165"/>
      <c r="U11" s="165"/>
      <c r="V11" s="50" t="s">
        <v>73</v>
      </c>
      <c r="W11" s="155" t="s">
        <v>268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269</v>
      </c>
      <c r="AM11" s="83"/>
      <c r="AN11" s="83"/>
      <c r="AO11" s="83"/>
      <c r="AP11" s="83"/>
      <c r="AQ11" s="83"/>
      <c r="AR11" s="83"/>
      <c r="AS11" s="59" t="s">
        <v>194</v>
      </c>
      <c r="AT11" s="78">
        <v>51</v>
      </c>
    </row>
    <row r="12" spans="1:51" ht="18" customHeight="1">
      <c r="A12" s="96"/>
      <c r="B12" s="163"/>
      <c r="C12" s="172" t="s">
        <v>209</v>
      </c>
      <c r="D12" s="135"/>
      <c r="E12" s="173" t="s">
        <v>214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223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270</v>
      </c>
      <c r="AL12" s="85"/>
      <c r="AM12" s="85"/>
      <c r="AN12" s="85"/>
      <c r="AO12" s="60" t="s">
        <v>195</v>
      </c>
      <c r="AP12" s="85" t="s">
        <v>271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219</v>
      </c>
      <c r="D13" s="132"/>
      <c r="E13" s="171" t="s">
        <v>220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217</v>
      </c>
      <c r="D14" s="135"/>
      <c r="E14" s="173" t="s">
        <v>218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215</v>
      </c>
      <c r="D15" s="132"/>
      <c r="E15" s="171" t="s">
        <v>216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221</v>
      </c>
      <c r="S15" s="165"/>
      <c r="T15" s="165"/>
      <c r="U15" s="165"/>
      <c r="V15" s="49" t="s">
        <v>73</v>
      </c>
      <c r="W15" s="155" t="s">
        <v>222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>
        <v>51</v>
      </c>
    </row>
    <row r="16" spans="1:51" ht="18" customHeight="1">
      <c r="A16" s="96"/>
      <c r="B16" s="163"/>
      <c r="C16" s="172" t="s">
        <v>209</v>
      </c>
      <c r="D16" s="135"/>
      <c r="E16" s="173" t="s">
        <v>214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223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225</v>
      </c>
      <c r="AL16" s="85"/>
      <c r="AM16" s="85"/>
      <c r="AN16" s="85"/>
      <c r="AO16" s="60" t="s">
        <v>195</v>
      </c>
      <c r="AP16" s="85" t="s">
        <v>226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船橋市大穴南３－７－２０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6" t="str">
        <f>IF(AL15="","",AL15&amp;"-"&amp;AK16&amp;"-"&amp;AP16)</f>
        <v>０９０-３４２０-０８３０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3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2" t="s">
        <v>266</v>
      </c>
      <c r="C25" s="170" t="s">
        <v>229</v>
      </c>
      <c r="D25" s="132"/>
      <c r="E25" s="171" t="s">
        <v>230</v>
      </c>
      <c r="F25" s="133"/>
      <c r="G25" s="119">
        <v>5</v>
      </c>
      <c r="H25" s="120"/>
      <c r="I25" s="221" t="s">
        <v>261</v>
      </c>
      <c r="J25" s="123"/>
      <c r="K25" s="123"/>
      <c r="L25" s="120"/>
      <c r="M25" s="119">
        <v>513590654</v>
      </c>
      <c r="N25" s="123"/>
      <c r="O25" s="120"/>
      <c r="P25" s="119">
        <v>153</v>
      </c>
      <c r="Q25" s="123"/>
      <c r="R25" s="123"/>
      <c r="S25" s="123"/>
      <c r="T25" s="125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227</v>
      </c>
      <c r="D26" s="135"/>
      <c r="E26" s="173" t="s">
        <v>228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235</v>
      </c>
      <c r="D27" s="132"/>
      <c r="E27" s="171" t="s">
        <v>236</v>
      </c>
      <c r="F27" s="133"/>
      <c r="G27" s="119">
        <v>5</v>
      </c>
      <c r="H27" s="120"/>
      <c r="I27" s="221" t="s">
        <v>262</v>
      </c>
      <c r="J27" s="123"/>
      <c r="K27" s="123"/>
      <c r="L27" s="120"/>
      <c r="M27" s="119">
        <v>516916413</v>
      </c>
      <c r="N27" s="123"/>
      <c r="O27" s="120"/>
      <c r="P27" s="119">
        <v>158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231</v>
      </c>
      <c r="D28" s="135"/>
      <c r="E28" s="173" t="s">
        <v>232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237</v>
      </c>
      <c r="D29" s="132"/>
      <c r="E29" s="171" t="s">
        <v>238</v>
      </c>
      <c r="F29" s="133"/>
      <c r="G29" s="119">
        <v>5</v>
      </c>
      <c r="H29" s="120"/>
      <c r="I29" s="221" t="s">
        <v>263</v>
      </c>
      <c r="J29" s="123"/>
      <c r="K29" s="123"/>
      <c r="L29" s="120"/>
      <c r="M29" s="119">
        <v>516900416</v>
      </c>
      <c r="N29" s="123"/>
      <c r="O29" s="120"/>
      <c r="P29" s="119">
        <v>158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233</v>
      </c>
      <c r="D30" s="135"/>
      <c r="E30" s="173" t="s">
        <v>234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241</v>
      </c>
      <c r="D31" s="132"/>
      <c r="E31" s="171" t="s">
        <v>242</v>
      </c>
      <c r="F31" s="133"/>
      <c r="G31" s="119">
        <v>5</v>
      </c>
      <c r="H31" s="120"/>
      <c r="I31" s="221" t="s">
        <v>264</v>
      </c>
      <c r="J31" s="123"/>
      <c r="K31" s="123"/>
      <c r="L31" s="120"/>
      <c r="M31" s="119">
        <v>514252233</v>
      </c>
      <c r="N31" s="123"/>
      <c r="O31" s="120"/>
      <c r="P31" s="119">
        <v>153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239</v>
      </c>
      <c r="D32" s="135"/>
      <c r="E32" s="173" t="s">
        <v>240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245</v>
      </c>
      <c r="D33" s="132"/>
      <c r="E33" s="171" t="s">
        <v>246</v>
      </c>
      <c r="F33" s="133"/>
      <c r="G33" s="119">
        <v>4</v>
      </c>
      <c r="H33" s="120"/>
      <c r="I33" s="221" t="s">
        <v>265</v>
      </c>
      <c r="J33" s="123"/>
      <c r="K33" s="123"/>
      <c r="L33" s="120"/>
      <c r="M33" s="119">
        <v>514570772</v>
      </c>
      <c r="N33" s="123"/>
      <c r="O33" s="120"/>
      <c r="P33" s="119">
        <v>145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243</v>
      </c>
      <c r="D34" s="135"/>
      <c r="E34" s="173" t="s">
        <v>244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219</v>
      </c>
      <c r="D35" s="132"/>
      <c r="E35" s="171" t="s">
        <v>248</v>
      </c>
      <c r="F35" s="133"/>
      <c r="G35" s="119">
        <v>4</v>
      </c>
      <c r="H35" s="120"/>
      <c r="I35" s="221" t="s">
        <v>261</v>
      </c>
      <c r="J35" s="123"/>
      <c r="K35" s="123"/>
      <c r="L35" s="120"/>
      <c r="M35" s="119">
        <v>516900428</v>
      </c>
      <c r="N35" s="123"/>
      <c r="O35" s="120"/>
      <c r="P35" s="119">
        <v>148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217</v>
      </c>
      <c r="D36" s="135"/>
      <c r="E36" s="173" t="s">
        <v>247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251</v>
      </c>
      <c r="D37" s="132"/>
      <c r="E37" s="171" t="s">
        <v>252</v>
      </c>
      <c r="F37" s="133"/>
      <c r="G37" s="119">
        <v>3</v>
      </c>
      <c r="H37" s="120"/>
      <c r="I37" s="221" t="s">
        <v>261</v>
      </c>
      <c r="J37" s="123"/>
      <c r="K37" s="123"/>
      <c r="L37" s="120"/>
      <c r="M37" s="119">
        <v>518606992</v>
      </c>
      <c r="N37" s="123"/>
      <c r="O37" s="120"/>
      <c r="P37" s="119">
        <v>148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249</v>
      </c>
      <c r="D38" s="135"/>
      <c r="E38" s="173" t="s">
        <v>250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255</v>
      </c>
      <c r="D39" s="132"/>
      <c r="E39" s="171" t="s">
        <v>256</v>
      </c>
      <c r="F39" s="133"/>
      <c r="G39" s="119">
        <v>3</v>
      </c>
      <c r="H39" s="120"/>
      <c r="I39" s="221" t="s">
        <v>261</v>
      </c>
      <c r="J39" s="123"/>
      <c r="K39" s="123"/>
      <c r="L39" s="120"/>
      <c r="M39" s="119">
        <v>518606985</v>
      </c>
      <c r="N39" s="123"/>
      <c r="O39" s="120"/>
      <c r="P39" s="119">
        <v>142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253</v>
      </c>
      <c r="D40" s="135"/>
      <c r="E40" s="173" t="s">
        <v>254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259</v>
      </c>
      <c r="D41" s="132"/>
      <c r="E41" s="171" t="s">
        <v>260</v>
      </c>
      <c r="F41" s="133"/>
      <c r="G41" s="119">
        <v>2</v>
      </c>
      <c r="H41" s="120"/>
      <c r="I41" s="221" t="s">
        <v>261</v>
      </c>
      <c r="J41" s="123"/>
      <c r="K41" s="123"/>
      <c r="L41" s="120"/>
      <c r="M41" s="119">
        <v>516652176</v>
      </c>
      <c r="N41" s="123"/>
      <c r="O41" s="120"/>
      <c r="P41" s="119">
        <v>138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257</v>
      </c>
      <c r="D42" s="135"/>
      <c r="E42" s="173" t="s">
        <v>258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3" t="s">
        <v>282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43" yWindow="341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佐久間　徹也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513270097</v>
      </c>
      <c r="H7" s="272"/>
      <c r="I7" s="272"/>
      <c r="J7" s="272">
        <f>IF(入力!J7="","",入力!J7)</f>
        <v>291135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金子　隆治</v>
      </c>
      <c r="D9" s="266"/>
      <c r="E9" s="266"/>
      <c r="F9" s="266"/>
      <c r="G9" s="272">
        <f>IF(入力!G9="","",入力!G9)</f>
        <v>507374091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島　雄大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宮崎　修弥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大穴北小学校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513590654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川中　葉琥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薬円台南小学校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516916413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田中　駿和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516900416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門田　一希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昭和学院小学校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514570772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島　龍太郎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大穴北小学校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516900428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工藤　輝祐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大穴北小学校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518606992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本田　大気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518606985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オオアナ　ジェイ　エスシー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新京成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大穴ＪＳＣバレーボールクラブ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(男子)</v>
      </c>
      <c r="V17" s="400"/>
      <c r="W17" s="400"/>
      <c r="X17" s="401"/>
      <c r="Y17" s="357">
        <f>IF(入力!C4="","",入力!C4)</f>
        <v>435174843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高根公団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291135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 t="str">
        <f>IF(入力!J9="","",入力!J9)</f>
        <v/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>
        <f>IF(入力!J11="","",入力!J11)</f>
        <v>16955</v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サクマ　テツヤ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43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274</v>
      </c>
      <c r="AC22" s="326"/>
      <c r="AD22" s="326"/>
      <c r="AE22" s="326"/>
      <c r="AF22" s="16" t="s">
        <v>73</v>
      </c>
      <c r="AG22" s="326" t="str">
        <f>IF(入力!W7="","",入力!W7)</f>
        <v>0805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佐久間　徹也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船橋市二和東２－１７－１５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7196</v>
      </c>
      <c r="AY23" s="322"/>
      <c r="AZ23" s="322"/>
      <c r="BA23" s="322"/>
      <c r="BB23" s="19" t="s">
        <v>76</v>
      </c>
      <c r="BC23" s="322" t="str">
        <f>IF(入力!AP8="","",入力!AP8)</f>
        <v>3736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カネコ　リュウジ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41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274</v>
      </c>
      <c r="AC24" s="326"/>
      <c r="AD24" s="326"/>
      <c r="AE24" s="326"/>
      <c r="AF24" s="16" t="s">
        <v>73</v>
      </c>
      <c r="AG24" s="326" t="str">
        <f>IF(入力!W9="","",入力!W9)</f>
        <v>0067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080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金子　隆治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船橋市大穴南１－６－１９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5535</v>
      </c>
      <c r="AY25" s="322"/>
      <c r="AZ25" s="322"/>
      <c r="BA25" s="322"/>
      <c r="BB25" s="19" t="s">
        <v>76</v>
      </c>
      <c r="BC25" s="322" t="str">
        <f>IF(入力!AP10="","",入力!AP10)</f>
        <v>6544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キムラ　トシマサ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51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274</v>
      </c>
      <c r="AC26" s="326"/>
      <c r="AD26" s="326"/>
      <c r="AE26" s="326"/>
      <c r="AF26" s="16" t="s">
        <v>73</v>
      </c>
      <c r="AG26" s="326" t="str">
        <f>IF(入力!W11="","",入力!W11)</f>
        <v>0067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090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木村　利昌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船橋市大穴南３－７－２０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3420</v>
      </c>
      <c r="AY27" s="322"/>
      <c r="AZ27" s="322"/>
      <c r="BA27" s="322"/>
      <c r="BB27" s="19" t="s">
        <v>76</v>
      </c>
      <c r="BC27" s="322" t="str">
        <f>IF(入力!AP12="","",入力!AP12)</f>
        <v>0830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キムラ　トシマサ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51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２７４</v>
      </c>
      <c r="AC28" s="326"/>
      <c r="AD28" s="326"/>
      <c r="AE28" s="326"/>
      <c r="AF28" s="16" t="s">
        <v>73</v>
      </c>
      <c r="AG28" s="326" t="str">
        <f>IF(入力!W15="","",入力!W15)</f>
        <v>００６７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０９０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木村　利昌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船橋市大穴南３－７－２０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３４２０</v>
      </c>
      <c r="AY29" s="328"/>
      <c r="AZ29" s="328"/>
      <c r="BA29" s="328"/>
      <c r="BB29" s="73" t="s">
        <v>76</v>
      </c>
      <c r="BC29" s="328" t="str">
        <f>IF(入力!AP16="","",入力!AP16)</f>
        <v>０８３０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ミヤザキ　シュウヤ
宮崎　修弥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大穴北小学校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513590654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153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カワナカ　ハク
川中　葉琥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薬円台南小学校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516916413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158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タナカ　シュント
田中　駿和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坪井小学校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516900416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サイトウ　ライヤ
齋藤　徠弥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大穴小学校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514252233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153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カドタ　イツキ
門田　一希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昭和学院小学校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514570772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145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シマ　リュウタロウ
島　龍太郎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大穴北小学校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516900428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148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クドウ　コウスケ
工藤　輝祐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3</v>
      </c>
      <c r="R46" s="295"/>
      <c r="S46" s="296"/>
      <c r="T46" s="300" t="str">
        <f>IF(入力!I37="","",入力!I37)</f>
        <v>大穴北小学校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518606992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148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ホンダ　ダイキ
本田　大気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大穴北小学校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518606985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142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ヒカワ　レン
樋川　澪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2</v>
      </c>
      <c r="R50" s="295"/>
      <c r="S50" s="296"/>
      <c r="T50" s="300" t="str">
        <f>IF(入力!I41="","",入力!I41)</f>
        <v>大穴北小学校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516652176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138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佐久間　徹也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513270097</v>
      </c>
      <c r="H7" s="272"/>
      <c r="I7" s="272"/>
      <c r="J7" s="272">
        <f>IF(入力!J7="","",入力!J7)</f>
        <v>291135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金子　隆治</v>
      </c>
      <c r="D9" s="266"/>
      <c r="E9" s="266"/>
      <c r="F9" s="266"/>
      <c r="G9" s="272">
        <f>IF(入力!G9="","",入力!G9)</f>
        <v>507374091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島　雄大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宮崎　修弥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大穴北小学校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513590654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川中　葉琥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薬円台南小学校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516916413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田中　駿和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516900416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門田　一希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昭和学院小学校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514570772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島　龍太郎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大穴北小学校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516900428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工藤　輝祐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大穴北小学校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518606992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本田　大気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518606985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大穴ＪＳＣバレーボールクラブ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435174843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佐久間　徹也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513270097</v>
      </c>
      <c r="H7" s="272"/>
      <c r="I7" s="272"/>
      <c r="J7" s="272">
        <f>IF(入力!J7="","",入力!J7)</f>
        <v>291135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金子　隆治</v>
      </c>
      <c r="D9" s="266"/>
      <c r="E9" s="266"/>
      <c r="F9" s="266"/>
      <c r="G9" s="272">
        <f>IF(入力!G9="","",入力!G9)</f>
        <v>507374091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木村　利昌</v>
      </c>
      <c r="D11" s="266"/>
      <c r="E11" s="266"/>
      <c r="F11" s="266"/>
      <c r="G11" s="272">
        <f>IF(入力!G11="","",入力!G11)</f>
        <v>506010548</v>
      </c>
      <c r="H11" s="272"/>
      <c r="I11" s="272"/>
      <c r="J11" s="272">
        <f>IF(入力!J11="","",入力!J11)</f>
        <v>16955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島　雄大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木村　利昌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船橋市大穴南３－７－２０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０９０-３４２０-０８３０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宮崎　修弥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大穴北小学校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513590654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川中　葉琥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薬円台南小学校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516916413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田中　駿和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坪井小学校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516900416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齋藤　徠弥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大穴小学校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514252233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門田　一希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昭和学院小学校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514570772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島　龍太郎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大穴北小学校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516900428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工藤　輝祐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大穴北小学校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518606992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本田　大気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大穴北小学校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518606985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樋川　澪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大穴北小学校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516652176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11</v>
      </c>
      <c r="J5" s="444" t="str">
        <f>IF(入力!A55="","",入力!A55)</f>
        <v>川中・田中のサイドアタッカーに期待。キャプテンの宮崎はチームの元気印、チームを盛り立てて勝利に導きます。セッターの齋藤は冷静なトスワークで門田・島はサーブで貢献しています。控えの工藤・本田・樋川も勝利の為に全力でベンチから元気玉を送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12010</v>
      </c>
      <c r="B7" s="33" t="str">
        <f>IF(入力!C3="","",入力!C3)</f>
        <v>大穴ＪＳＣバレーボールクラブ</v>
      </c>
      <c r="C7" s="33" t="str">
        <f>IF(入力!C2="","",入力!C2)</f>
        <v>オオアナ　ジェイ　エスシー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435174843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佐久間</v>
      </c>
      <c r="D16" s="33" t="str">
        <f>IF(入力!E8="","",入力!E8)</f>
        <v>徹也</v>
      </c>
      <c r="E16" s="33" t="str">
        <f>IF(入力!C7="","",入力!C7)</f>
        <v>サクマ</v>
      </c>
      <c r="F16" s="33" t="str">
        <f>IF(入力!E7="","",入力!E7)</f>
        <v>テツヤ</v>
      </c>
      <c r="G16" s="33">
        <f>IF(入力!G7="","",入力!G7)</f>
        <v>513270097</v>
      </c>
      <c r="H16" s="33">
        <f>IF(入力!J7="","",入力!J7)</f>
        <v>291135</v>
      </c>
      <c r="I16" s="33" t="str">
        <f>IF(入力!M7="","",入力!M7)</f>
        <v/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0805</v>
      </c>
      <c r="T16" s="33" t="str">
        <f>IF(入力!P8="","",入力!P8)</f>
        <v>船橋市二和東２－１７－１５</v>
      </c>
      <c r="U16" s="33" t="str">
        <f>IF(入力!AL7="","",入力!AL7)</f>
        <v>090</v>
      </c>
      <c r="V16" s="33" t="str">
        <f>IF(入力!AK8="","",入力!AK8)</f>
        <v>7196</v>
      </c>
      <c r="W16" s="33" t="str">
        <f>IF(入力!AP8="","",入力!AP8)</f>
        <v>3736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金子</v>
      </c>
      <c r="D17" s="33" t="str">
        <f>IF(入力!E10="","",入力!E10)</f>
        <v>隆治</v>
      </c>
      <c r="E17" s="33" t="str">
        <f>IF(入力!C9="","",入力!C9)</f>
        <v>カネコ</v>
      </c>
      <c r="F17" s="33" t="str">
        <f>IF(入力!E9="","",入力!E9)</f>
        <v>リュウジ</v>
      </c>
      <c r="G17" s="33">
        <f>IF(入力!G9="","",入力!G9)</f>
        <v>507374091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0067</v>
      </c>
      <c r="T17" s="33" t="str">
        <f>IF(入力!P10="","",入力!P10)</f>
        <v>船橋市大穴南１－６－１９</v>
      </c>
      <c r="U17" s="33" t="str">
        <f>IF(入力!AL9="","",入力!AL9)</f>
        <v>080</v>
      </c>
      <c r="V17" s="33" t="str">
        <f>IF(入力!AK10="","",入力!AK10)</f>
        <v>5535</v>
      </c>
      <c r="W17" s="33" t="str">
        <f>IF(入力!AP10="","",入力!AP10)</f>
        <v>6544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木村</v>
      </c>
      <c r="D20" s="33" t="str">
        <f>IF(入力!E12="","",入力!E12)</f>
        <v>利昌</v>
      </c>
      <c r="E20" s="33" t="str">
        <f>IF(入力!C11="","",入力!C11)</f>
        <v>キムラ</v>
      </c>
      <c r="F20" s="33" t="str">
        <f>IF(入力!E11="","",入力!E11)</f>
        <v>トシマサ</v>
      </c>
      <c r="G20" s="33">
        <f>IF(入力!G11="","",入力!G11)</f>
        <v>506010548</v>
      </c>
      <c r="H20" s="33">
        <f>IF(入力!J11="","",入力!J11)</f>
        <v>16955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0067</v>
      </c>
      <c r="T20" s="33" t="str">
        <f>IF(入力!P12="","",入力!P12)</f>
        <v>船橋市大穴南３－７－２０</v>
      </c>
      <c r="U20" s="33" t="str">
        <f>IF(入力!AL11="","",入力!AL11)</f>
        <v>090</v>
      </c>
      <c r="V20" s="33" t="str">
        <f>IF(入力!AK12="","",入力!AK12)</f>
        <v>3420</v>
      </c>
      <c r="W20" s="33" t="str">
        <f>IF(入力!AP12="","",入力!AP12)</f>
        <v>0830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００６７</v>
      </c>
      <c r="T22" s="33" t="str">
        <f>IF(入力!P16="","",入力!P16)</f>
        <v>船橋市大穴南３－７－２０</v>
      </c>
      <c r="U22" s="33" t="str">
        <f>IF(入力!AL15="","",入力!AL15)</f>
        <v>０９０</v>
      </c>
      <c r="V22" s="33" t="str">
        <f>IF(入力!AK16="","",入力!AK16)</f>
        <v>３４２０</v>
      </c>
      <c r="W22" s="33" t="str">
        <f>IF(入力!AP16="","",入力!AP16)</f>
        <v>０８３０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島</v>
      </c>
      <c r="D23" s="33" t="str">
        <f>IF(入力!$E$14="","",入力!$E$14)</f>
        <v>雄大</v>
      </c>
      <c r="E23" s="33" t="str">
        <f>IF(入力!$C$13="","",入力!$C$13)</f>
        <v>シマ</v>
      </c>
      <c r="F23" s="33" t="str">
        <f>IF(入力!$E$13="","",入力!$E$13)</f>
        <v>ユウダイ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宮崎</v>
      </c>
      <c r="D24" s="75" t="str">
        <f>VLOOKUP($B$51,$A$53:$F$352,4)</f>
        <v>修弥</v>
      </c>
      <c r="E24" s="75" t="str">
        <f>VLOOKUP($B$51,$A$53:$F$352,5)</f>
        <v>ミヤザキ</v>
      </c>
      <c r="F24" s="75" t="str">
        <f>VLOOKUP($B$51,$A$53:$F$352,6)</f>
        <v>シュウヤ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宮崎</v>
      </c>
      <c r="D53" s="33" t="str">
        <f>IF(入力!E26="","",入力!E26)</f>
        <v>修弥</v>
      </c>
      <c r="E53" s="33" t="str">
        <f>IF(入力!C25="","",入力!C25)</f>
        <v>ミヤザキ</v>
      </c>
      <c r="F53" s="33" t="str">
        <f>IF(入力!E25="","",入力!E25)</f>
        <v>シュウヤ</v>
      </c>
      <c r="G53" s="33">
        <f>IF(入力!M25="","",入力!M25)</f>
        <v>513590654</v>
      </c>
      <c r="H53" s="33" t="str">
        <f>IF(入力!I25="","",入力!I25)</f>
        <v>大穴北小学校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川中</v>
      </c>
      <c r="D54" s="33" t="str">
        <f>IF(入力!E28="","",入力!E28)</f>
        <v>葉琥</v>
      </c>
      <c r="E54" s="33" t="str">
        <f>IF(入力!C27="","",入力!C27)</f>
        <v>カワナカ</v>
      </c>
      <c r="F54" s="33" t="str">
        <f>IF(入力!E27="","",入力!E27)</f>
        <v>ハク</v>
      </c>
      <c r="G54" s="33">
        <f>IF(入力!M27="","",入力!M27)</f>
        <v>516916413</v>
      </c>
      <c r="H54" s="33" t="str">
        <f>IF(入力!I27="","",入力!I27)</f>
        <v>薬円台南小学校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駿和</v>
      </c>
      <c r="E55" s="33" t="str">
        <f>IF(入力!C29="","",入力!C29)</f>
        <v>タナカ</v>
      </c>
      <c r="F55" s="33" t="str">
        <f>IF(入力!E29="","",入力!E29)</f>
        <v>シュント</v>
      </c>
      <c r="G55" s="33">
        <f>IF(入力!M29="","",入力!M29)</f>
        <v>516900416</v>
      </c>
      <c r="H55" s="33" t="str">
        <f>IF(入力!I29="","",入力!I29)</f>
        <v>坪井小学校</v>
      </c>
      <c r="I55" s="33">
        <f>IF(入力!G29="","",入力!G29)</f>
        <v>5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齋藤</v>
      </c>
      <c r="D56" s="33" t="str">
        <f>IF(入力!E32="","",入力!E32)</f>
        <v>徠弥</v>
      </c>
      <c r="E56" s="33" t="str">
        <f>IF(入力!C31="","",入力!C31)</f>
        <v>サイトウ</v>
      </c>
      <c r="F56" s="33" t="str">
        <f>IF(入力!E31="","",入力!E31)</f>
        <v>ライヤ</v>
      </c>
      <c r="G56" s="33">
        <f>IF(入力!M31="","",入力!M31)</f>
        <v>514252233</v>
      </c>
      <c r="H56" s="33" t="str">
        <f>IF(入力!I31="","",入力!I31)</f>
        <v>大穴小学校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門田</v>
      </c>
      <c r="D57" s="33" t="str">
        <f>IF(入力!E34="","",入力!E34)</f>
        <v>一希</v>
      </c>
      <c r="E57" s="33" t="str">
        <f>IF(入力!C33="","",入力!C33)</f>
        <v>カドタ</v>
      </c>
      <c r="F57" s="33" t="str">
        <f>IF(入力!E33="","",入力!E33)</f>
        <v>イツキ</v>
      </c>
      <c r="G57" s="33">
        <f>IF(入力!M33="","",入力!M33)</f>
        <v>514570772</v>
      </c>
      <c r="H57" s="33" t="str">
        <f>IF(入力!I33="","",入力!I33)</f>
        <v>昭和学院小学校</v>
      </c>
      <c r="I57" s="33">
        <f>IF(入力!G33="","",入力!G33)</f>
        <v>4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島</v>
      </c>
      <c r="D58" s="33" t="str">
        <f>IF(入力!E36="","",入力!E36)</f>
        <v>龍太郎</v>
      </c>
      <c r="E58" s="33" t="str">
        <f>IF(入力!C35="","",入力!C35)</f>
        <v>シマ</v>
      </c>
      <c r="F58" s="33" t="str">
        <f>IF(入力!E35="","",入力!E35)</f>
        <v>リュウタロウ</v>
      </c>
      <c r="G58" s="33">
        <f>IF(入力!M35="","",入力!M35)</f>
        <v>516900428</v>
      </c>
      <c r="H58" s="33" t="str">
        <f>IF(入力!I35="","",入力!I35)</f>
        <v>大穴北小学校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工藤</v>
      </c>
      <c r="D59" s="33" t="str">
        <f>IF(入力!E38="","",入力!E38)</f>
        <v>輝祐</v>
      </c>
      <c r="E59" s="33" t="str">
        <f>IF(入力!C37="","",入力!C37)</f>
        <v>クドウ</v>
      </c>
      <c r="F59" s="33" t="str">
        <f>IF(入力!E37="","",入力!E37)</f>
        <v>コウスケ</v>
      </c>
      <c r="G59" s="33">
        <f>IF(入力!M37="","",入力!M37)</f>
        <v>518606992</v>
      </c>
      <c r="H59" s="33" t="str">
        <f>IF(入力!I37="","",入力!I37)</f>
        <v>大穴北小学校</v>
      </c>
      <c r="I59" s="33">
        <f>IF(入力!G37="","",入力!G37)</f>
        <v>3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本田</v>
      </c>
      <c r="D60" s="33" t="str">
        <f>IF(入力!E40="","",入力!E40)</f>
        <v>大気</v>
      </c>
      <c r="E60" s="33" t="str">
        <f>IF(入力!C39="","",入力!C39)</f>
        <v>ホンダ</v>
      </c>
      <c r="F60" s="33" t="str">
        <f>IF(入力!E39="","",入力!E39)</f>
        <v>ダイキ</v>
      </c>
      <c r="G60" s="33">
        <f>IF(入力!M39="","",入力!M39)</f>
        <v>518606985</v>
      </c>
      <c r="H60" s="33" t="str">
        <f>IF(入力!I39="","",入力!I39)</f>
        <v>大穴北小学校</v>
      </c>
      <c r="I60" s="33">
        <f>IF(入力!G39="","",入力!G39)</f>
        <v>3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樋川</v>
      </c>
      <c r="D61" s="33" t="str">
        <f>IF(入力!E42="","",入力!E42)</f>
        <v>澪</v>
      </c>
      <c r="E61" s="33" t="str">
        <f>IF(入力!C41="","",入力!C41)</f>
        <v>ヒカワ</v>
      </c>
      <c r="F61" s="33" t="str">
        <f>IF(入力!E41="","",入力!E41)</f>
        <v>レン</v>
      </c>
      <c r="G61" s="33">
        <f>IF(入力!M41="","",入力!M41)</f>
        <v>516652176</v>
      </c>
      <c r="H61" s="33" t="str">
        <f>IF(入力!I41="","",入力!I41)</f>
        <v>大穴北小学校</v>
      </c>
      <c r="I61" s="33">
        <f>IF(入力!G41="","",入力!G41)</f>
        <v>2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2019-01-29T01:57:22Z</dcterms:modified>
</cp:coreProperties>
</file>