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127186f73303ec/ドキュメント/"/>
    </mc:Choice>
  </mc:AlternateContent>
  <xr:revisionPtr revIDLastSave="0" documentId="8_{5911C388-1F21-4B6F-B87C-720205585885}" xr6:coauthVersionLast="47" xr6:coauthVersionMax="47" xr10:uidLastSave="{00000000-0000-0000-0000-000000000000}"/>
  <workbookProtection lockStructure="1"/>
  <bookViews>
    <workbookView xWindow="-110" yWindow="-110" windowWidth="19420" windowHeight="12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<sst xmlns="http://schemas.openxmlformats.org/spreadsheetml/2006/main" count="269" uniqueCount="211">
  <si>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</si>
  <si>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</si>
  <si>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</si>
  <si>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</si>
  <si>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</si>
  <si>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</si>
  <si>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</si>
  <si>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</si>
  <si>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</si>
  <si>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</si>
  <si>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</si>
  <si>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</si>
  <si>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</si>
  <si>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</si>
  <si>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</si>
  <si>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</si>
  <si>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</si>
  <si>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</si>
  <si>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</si>
  <si>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</si>
  <si>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</si>
  <si>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</si>
  <si>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</si>
  <si>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</si>
  <si>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</si>
  <si>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</si>
  <si>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</si>
  <si>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</si>
  <si>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</si>
  <si>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</si>
  <si>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</si>
  <si>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</si>
  <si>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</si>
  <si>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</si>
  <si>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</si>
  <si>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</si>
  <si>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</si>
  <si>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</si>
  <si>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</si>
  <si>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</si>
  <si>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</si>
  <si>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</si>
  <si>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</si>
  <si>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</si>
  <si>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</si>
  <si>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</si>
  <si>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</si>
  <si>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</si>
  <si>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</si>
  <si>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</si>
  <si>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</si>
  <si>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</si>
  <si>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</si>
  <si>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</si>
  <si>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</si>
  <si>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</si>
  <si>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</si>
  <si>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</si>
  <si>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</si>
  <si>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</si>
  <si>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</si>
  <si>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</si>
  <si>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</si>
  <si>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</si>
  <si>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</si>
  <si>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</si>
  <si>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</si>
  <si>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</si>
  <si>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</si>
  <si>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</si>
  <si>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</si>
  <si>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</si>
  <si>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</si>
  <si>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</si>
  <si>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</si>
  <si>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</si>
  <si>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</si>
  <si>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</si>
  <si>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</si>
  <si>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</si>
  <si>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</si>
  <si>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</si>
  <si>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</si>
  <si>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</si>
  <si>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</si>
  <si>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</si>
  <si>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</si>
  <si>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</si>
  <si>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</si>
  <si>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</si>
  <si>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</si>
  <si>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</si>
  <si>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</si>
  <si>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</si>
  <si>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</si>
  <si>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</si>
  <si>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</si>
  <si>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</si>
  <si>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</si>
  <si>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</si>
  <si>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</si>
  <si>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</si>
  <si>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</si>
  <si>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</si>
  <si>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</si>
  <si>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</si>
  <si>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</si>
  <si>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</si>
  <si>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</si>
  <si>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</si>
  <si>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</si>
  <si>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</si>
  <si>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</si>
  <si>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</si>
  <si>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</si>
  <si>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</si>
  <si>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</si>
  <si>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</si>
  <si>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</si>
  <si>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</si>
  <si>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</si>
  <si>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</si>
  <si>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</si>
  <si>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</si>
  <si>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</si>
  <si>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</si>
  <si>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</si>
  <si>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</si>
  <si>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</si>
  <si>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</si>
  <si>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</si>
  <si>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</si>
  <si>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船橋</t>
    <rPh sb="0" eb="2">
      <t>フナバシ</t>
    </rPh>
    <phoneticPr fontId="2"/>
  </si>
  <si>
    <t>オオアナ　ジェイ　エス　シー</t>
    <phoneticPr fontId="2"/>
  </si>
  <si>
    <t>新京成</t>
    <rPh sb="0" eb="3">
      <t>シンケイセイ</t>
    </rPh>
    <phoneticPr fontId="2"/>
  </si>
  <si>
    <t>高根公団</t>
    <rPh sb="0" eb="4">
      <t>タカネコウダン</t>
    </rPh>
    <phoneticPr fontId="2"/>
  </si>
  <si>
    <t>本山　</t>
    <rPh sb="0" eb="2">
      <t>モトヤマ</t>
    </rPh>
    <phoneticPr fontId="2"/>
  </si>
  <si>
    <t>隆</t>
    <rPh sb="0" eb="1">
      <t>タカシ</t>
    </rPh>
    <phoneticPr fontId="2"/>
  </si>
  <si>
    <t>モトヤマ</t>
    <phoneticPr fontId="2"/>
  </si>
  <si>
    <t>タカシ</t>
    <phoneticPr fontId="2"/>
  </si>
  <si>
    <t>273</t>
    <phoneticPr fontId="2"/>
  </si>
  <si>
    <t>0041</t>
    <phoneticPr fontId="2"/>
  </si>
  <si>
    <t>船橋市旭町2-3-57</t>
    <rPh sb="0" eb="3">
      <t>フナバシシ</t>
    </rPh>
    <rPh sb="3" eb="5">
      <t>アサヒマチ</t>
    </rPh>
    <phoneticPr fontId="2"/>
  </si>
  <si>
    <t>047</t>
    <phoneticPr fontId="2"/>
  </si>
  <si>
    <t>779</t>
    <phoneticPr fontId="2"/>
  </si>
  <si>
    <t>0849</t>
    <phoneticPr fontId="2"/>
  </si>
  <si>
    <t>島</t>
    <rPh sb="0" eb="1">
      <t>シマ</t>
    </rPh>
    <phoneticPr fontId="2"/>
  </si>
  <si>
    <t>シマ</t>
    <phoneticPr fontId="2"/>
  </si>
  <si>
    <t>ユウダイ</t>
    <phoneticPr fontId="2"/>
  </si>
  <si>
    <t>雄大</t>
    <rPh sb="0" eb="2">
      <t>ユウダイ</t>
    </rPh>
    <phoneticPr fontId="2"/>
  </si>
  <si>
    <t>274</t>
    <phoneticPr fontId="2"/>
  </si>
  <si>
    <t>0068</t>
    <phoneticPr fontId="2"/>
  </si>
  <si>
    <r>
      <t>船橋市大穴北</t>
    </r>
    <r>
      <rPr>
        <sz val="10"/>
        <color rgb="FF000000"/>
        <rFont val="ＭＳ Ｐゴシック"/>
        <family val="1"/>
        <charset val="128"/>
      </rPr>
      <t>2-13-14</t>
    </r>
    <rPh sb="0" eb="3">
      <t>フナバシシ</t>
    </rPh>
    <rPh sb="3" eb="6">
      <t>オオアナキタ</t>
    </rPh>
    <phoneticPr fontId="2"/>
  </si>
  <si>
    <t>404</t>
    <phoneticPr fontId="2"/>
  </si>
  <si>
    <t>1419</t>
    <phoneticPr fontId="2"/>
  </si>
  <si>
    <t>永尾</t>
    <rPh sb="0" eb="2">
      <t>ナガオ</t>
    </rPh>
    <phoneticPr fontId="2"/>
  </si>
  <si>
    <t>佐弥佳</t>
    <rPh sb="0" eb="1">
      <t>サ</t>
    </rPh>
    <rPh sb="1" eb="3">
      <t>ミカ</t>
    </rPh>
    <phoneticPr fontId="2"/>
  </si>
  <si>
    <t>ナガオ</t>
    <phoneticPr fontId="2"/>
  </si>
  <si>
    <t>サヤカ</t>
    <phoneticPr fontId="2"/>
  </si>
  <si>
    <t>岡田</t>
    <rPh sb="0" eb="2">
      <t>オカダ</t>
    </rPh>
    <phoneticPr fontId="2"/>
  </si>
  <si>
    <t>匠</t>
    <rPh sb="0" eb="1">
      <t>タクミ</t>
    </rPh>
    <phoneticPr fontId="2"/>
  </si>
  <si>
    <t>オカダ</t>
    <phoneticPr fontId="2"/>
  </si>
  <si>
    <t>タクミ</t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</si>
  <si>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</si>
  <si>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</si>
  <si>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</si>
  <si>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</si>
  <si>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0067</t>
    <phoneticPr fontId="2"/>
  </si>
  <si>
    <r>
      <t>船橋市大穴南</t>
    </r>
    <r>
      <rPr>
        <sz val="10"/>
        <color rgb="FF000000"/>
        <rFont val="ＭＳ Ｐゴシック"/>
        <family val="1"/>
        <charset val="128"/>
      </rPr>
      <t>3-7-20</t>
    </r>
    <rPh sb="0" eb="3">
      <t>フナバシシ</t>
    </rPh>
    <rPh sb="3" eb="6">
      <t>オオアナミナミ</t>
    </rPh>
    <phoneticPr fontId="2"/>
  </si>
  <si>
    <t>464</t>
    <phoneticPr fontId="2"/>
  </si>
  <si>
    <t>9375</t>
    <phoneticPr fontId="2"/>
  </si>
  <si>
    <t>田村</t>
    <rPh sb="0" eb="2">
      <t>タムラ</t>
    </rPh>
    <phoneticPr fontId="2"/>
  </si>
  <si>
    <t>琉星</t>
    <rPh sb="0" eb="2">
      <t>リュウセイ</t>
    </rPh>
    <phoneticPr fontId="2"/>
  </si>
  <si>
    <t>海琉</t>
    <rPh sb="0" eb="1">
      <t>ウミ</t>
    </rPh>
    <rPh sb="1" eb="2">
      <t>ル</t>
    </rPh>
    <phoneticPr fontId="2"/>
  </si>
  <si>
    <t>翔</t>
    <rPh sb="0" eb="1">
      <t>カケル</t>
    </rPh>
    <phoneticPr fontId="2"/>
  </si>
  <si>
    <t>鴨志田</t>
    <rPh sb="0" eb="3">
      <t>カモシダ</t>
    </rPh>
    <phoneticPr fontId="2"/>
  </si>
  <si>
    <t>陸虎</t>
    <rPh sb="0" eb="1">
      <t>リク</t>
    </rPh>
    <rPh sb="1" eb="2">
      <t>トラ</t>
    </rPh>
    <phoneticPr fontId="2"/>
  </si>
  <si>
    <t>若林</t>
    <rPh sb="0" eb="2">
      <t>ワカバヤシ</t>
    </rPh>
    <phoneticPr fontId="2"/>
  </si>
  <si>
    <t>蓮典</t>
    <rPh sb="0" eb="1">
      <t>ハス</t>
    </rPh>
    <rPh sb="1" eb="2">
      <t>テン</t>
    </rPh>
    <phoneticPr fontId="2"/>
  </si>
  <si>
    <t>森田</t>
    <rPh sb="0" eb="2">
      <t>モリタ</t>
    </rPh>
    <phoneticPr fontId="2"/>
  </si>
  <si>
    <t>大河</t>
    <rPh sb="0" eb="2">
      <t>タイガ</t>
    </rPh>
    <phoneticPr fontId="2"/>
  </si>
  <si>
    <t>伊藤</t>
    <rPh sb="0" eb="2">
      <t>イトウ</t>
    </rPh>
    <phoneticPr fontId="2"/>
  </si>
  <si>
    <t>智陽</t>
    <rPh sb="0" eb="2">
      <t>トモハル</t>
    </rPh>
    <phoneticPr fontId="2"/>
  </si>
  <si>
    <t>江口</t>
    <rPh sb="0" eb="2">
      <t>エグチ</t>
    </rPh>
    <phoneticPr fontId="2"/>
  </si>
  <si>
    <t>悠樹</t>
    <rPh sb="0" eb="2">
      <t>ユウキ</t>
    </rPh>
    <phoneticPr fontId="2"/>
  </si>
  <si>
    <t>颯太</t>
    <rPh sb="0" eb="2">
      <t>ソウタ</t>
    </rPh>
    <phoneticPr fontId="2"/>
  </si>
  <si>
    <t>タムラ</t>
    <phoneticPr fontId="2"/>
  </si>
  <si>
    <t>リユウセイ</t>
    <phoneticPr fontId="2"/>
  </si>
  <si>
    <t>カイル</t>
    <phoneticPr fontId="2"/>
  </si>
  <si>
    <t>カケル</t>
    <phoneticPr fontId="2"/>
  </si>
  <si>
    <t>カモシダ</t>
    <phoneticPr fontId="2"/>
  </si>
  <si>
    <t>リクト</t>
    <phoneticPr fontId="2"/>
  </si>
  <si>
    <t>ワカバヤシ</t>
    <phoneticPr fontId="2"/>
  </si>
  <si>
    <t>レンスケ</t>
    <phoneticPr fontId="2"/>
  </si>
  <si>
    <t>モリタ</t>
    <phoneticPr fontId="2"/>
  </si>
  <si>
    <t>タイガ</t>
    <phoneticPr fontId="2"/>
  </si>
  <si>
    <t>イトウ</t>
    <phoneticPr fontId="2"/>
  </si>
  <si>
    <t>トモハル</t>
    <phoneticPr fontId="2"/>
  </si>
  <si>
    <t>エグチ</t>
    <phoneticPr fontId="2"/>
  </si>
  <si>
    <t>ハルキ</t>
    <phoneticPr fontId="2"/>
  </si>
  <si>
    <t>ソウタ</t>
    <phoneticPr fontId="2"/>
  </si>
  <si>
    <t>高根台第二</t>
    <rPh sb="0" eb="3">
      <t>タカネダイ</t>
    </rPh>
    <rPh sb="3" eb="5">
      <t>ダイニ</t>
    </rPh>
    <phoneticPr fontId="2"/>
  </si>
  <si>
    <t>三咲</t>
    <rPh sb="0" eb="2">
      <t>ミサキ</t>
    </rPh>
    <phoneticPr fontId="2"/>
  </si>
  <si>
    <t>北部</t>
    <rPh sb="0" eb="2">
      <t>ホクブ</t>
    </rPh>
    <phoneticPr fontId="2"/>
  </si>
  <si>
    <t>七林</t>
    <rPh sb="0" eb="2">
      <t>ナナバヤシ</t>
    </rPh>
    <phoneticPr fontId="2"/>
  </si>
  <si>
    <t>大穴</t>
    <rPh sb="0" eb="2">
      <t>オオアナ</t>
    </rPh>
    <phoneticPr fontId="2"/>
  </si>
  <si>
    <t>小室</t>
    <rPh sb="0" eb="2">
      <t>コムロ</t>
    </rPh>
    <phoneticPr fontId="2"/>
  </si>
  <si>
    <t>大穴北</t>
    <rPh sb="0" eb="3">
      <t>オオアナキタ</t>
    </rPh>
    <phoneticPr fontId="2"/>
  </si>
  <si>
    <t>①</t>
    <phoneticPr fontId="2"/>
  </si>
  <si>
    <t>感謝の気持ちを大切に、日々練習に励んでいます。どんなチームにも自分達の全力バレーで勝つことが目標です。　　　　　チームワークと笑顔で、元気いっぱいに頑張ります。</t>
    <rPh sb="0" eb="2">
      <t>カンシャ</t>
    </rPh>
    <rPh sb="3" eb="5">
      <t>キモ</t>
    </rPh>
    <rPh sb="7" eb="9">
      <t>タイセツ</t>
    </rPh>
    <rPh sb="11" eb="13">
      <t>ヒビ</t>
    </rPh>
    <rPh sb="13" eb="15">
      <t>レンシュウ</t>
    </rPh>
    <rPh sb="16" eb="17">
      <t>ハゲ</t>
    </rPh>
    <rPh sb="31" eb="34">
      <t>ジブンタチ</t>
    </rPh>
    <rPh sb="35" eb="37">
      <t>ゼンリョク</t>
    </rPh>
    <rPh sb="41" eb="42">
      <t>カ</t>
    </rPh>
    <rPh sb="46" eb="48">
      <t>モクヒョウ</t>
    </rPh>
    <rPh sb="63" eb="65">
      <t>エガオ</t>
    </rPh>
    <rPh sb="67" eb="69">
      <t>ゲンキ</t>
    </rPh>
    <rPh sb="74" eb="76">
      <t>ガンバ</t>
    </rPh>
    <phoneticPr fontId="2"/>
  </si>
  <si>
    <t>大穴JSCバレーボールクラブ</t>
    <rPh sb="0" eb="2">
      <t>オオアナ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</si>
</sst>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1" zoomScaleNormal="100" workbookViewId="0">
      <selection activeCell="C3" sqref="C3:I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210</v>
      </c>
      <c r="D3" s="201"/>
      <c r="E3" s="201"/>
      <c r="F3" s="201"/>
      <c r="G3" s="201"/>
      <c r="H3" s="201"/>
      <c r="I3" s="202"/>
      <c r="J3" s="59" t="s">
        <v>90</v>
      </c>
      <c r="K3" s="60"/>
      <c r="L3" s="60"/>
      <c r="M3" s="60"/>
      <c r="N3" s="60"/>
      <c r="O3" s="61"/>
      <c r="P3" s="190" t="s">
        <v>132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1" t="s">
        <v>111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12010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5"/>
      <c r="K5" s="125"/>
      <c r="L5" s="125"/>
      <c r="M5" s="125"/>
      <c r="N5" s="125"/>
      <c r="O5" s="125"/>
      <c r="P5" s="178" t="s">
        <v>134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135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8" t="s">
        <v>147</v>
      </c>
      <c r="D7" s="113"/>
      <c r="E7" s="88" t="s">
        <v>148</v>
      </c>
      <c r="F7" s="89"/>
      <c r="G7" s="68">
        <v>518920708</v>
      </c>
      <c r="H7" s="68"/>
      <c r="I7" s="68"/>
      <c r="J7" s="68"/>
      <c r="K7" s="68"/>
      <c r="L7" s="68"/>
      <c r="M7" s="68">
        <v>474500</v>
      </c>
      <c r="N7" s="68"/>
      <c r="O7" s="68"/>
      <c r="P7" s="65" t="s">
        <v>7</v>
      </c>
      <c r="Q7" s="66"/>
      <c r="R7" s="85" t="s">
        <v>150</v>
      </c>
      <c r="S7" s="86"/>
      <c r="T7" s="86"/>
      <c r="U7" s="86"/>
      <c r="V7" s="27" t="s">
        <v>8</v>
      </c>
      <c r="W7" s="83" t="s">
        <v>151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6" t="s">
        <v>143</v>
      </c>
      <c r="AM7" s="127"/>
      <c r="AN7" s="127"/>
      <c r="AO7" s="127"/>
      <c r="AP7" s="127"/>
      <c r="AQ7" s="127"/>
      <c r="AR7" s="127"/>
      <c r="AS7" s="36" t="s">
        <v>10</v>
      </c>
      <c r="AT7" s="235"/>
    </row>
    <row r="8" spans="1:51" ht="18" customHeight="1">
      <c r="A8" s="75"/>
      <c r="B8" s="76"/>
      <c r="C8" s="119" t="s">
        <v>146</v>
      </c>
      <c r="D8" s="116"/>
      <c r="E8" s="120" t="s">
        <v>149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8" t="s">
        <v>152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153</v>
      </c>
      <c r="AL8" s="131"/>
      <c r="AM8" s="131"/>
      <c r="AN8" s="131"/>
      <c r="AO8" s="37" t="s">
        <v>11</v>
      </c>
      <c r="AP8" s="132" t="s">
        <v>154</v>
      </c>
      <c r="AQ8" s="131"/>
      <c r="AR8" s="131"/>
      <c r="AS8" s="133"/>
      <c r="AT8" s="235"/>
    </row>
    <row r="9" spans="1:51" ht="14.5" customHeight="1">
      <c r="A9" s="75" t="s">
        <v>82</v>
      </c>
      <c r="B9" s="76"/>
      <c r="C9" s="118" t="s">
        <v>157</v>
      </c>
      <c r="D9" s="113"/>
      <c r="E9" s="88" t="s">
        <v>158</v>
      </c>
      <c r="F9" s="89"/>
      <c r="G9" s="68">
        <v>522178133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6"/>
      <c r="S9" s="86"/>
      <c r="T9" s="86"/>
      <c r="U9" s="86"/>
      <c r="V9" s="27" t="s">
        <v>8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7"/>
      <c r="AM9" s="127"/>
      <c r="AN9" s="127"/>
      <c r="AO9" s="127"/>
      <c r="AP9" s="127"/>
      <c r="AQ9" s="127"/>
      <c r="AR9" s="127"/>
      <c r="AS9" s="36" t="s">
        <v>126</v>
      </c>
      <c r="AT9" s="236"/>
    </row>
    <row r="10" spans="1:51" ht="18" customHeight="1">
      <c r="A10" s="75"/>
      <c r="B10" s="76"/>
      <c r="C10" s="119" t="s">
        <v>155</v>
      </c>
      <c r="D10" s="116"/>
      <c r="E10" s="120" t="s">
        <v>156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8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88"/>
      <c r="AL10" s="131"/>
      <c r="AM10" s="131"/>
      <c r="AN10" s="131"/>
      <c r="AO10" s="37" t="s">
        <v>127</v>
      </c>
      <c r="AP10" s="131"/>
      <c r="AQ10" s="131"/>
      <c r="AR10" s="131"/>
      <c r="AS10" s="133"/>
      <c r="AT10" s="236"/>
    </row>
    <row r="11" spans="1:51" ht="14.5" customHeight="1">
      <c r="A11" s="75" t="s">
        <v>83</v>
      </c>
      <c r="B11" s="76"/>
      <c r="C11" s="118" t="s">
        <v>138</v>
      </c>
      <c r="D11" s="113"/>
      <c r="E11" s="88" t="s">
        <v>139</v>
      </c>
      <c r="F11" s="89"/>
      <c r="G11" s="68">
        <v>514412993</v>
      </c>
      <c r="H11" s="68"/>
      <c r="I11" s="68"/>
      <c r="J11" s="68"/>
      <c r="K11" s="68"/>
      <c r="L11" s="68"/>
      <c r="M11" s="68">
        <v>388759</v>
      </c>
      <c r="N11" s="68"/>
      <c r="O11" s="68"/>
      <c r="P11" s="65" t="s">
        <v>7</v>
      </c>
      <c r="Q11" s="66"/>
      <c r="R11" s="85" t="s">
        <v>140</v>
      </c>
      <c r="S11" s="86"/>
      <c r="T11" s="86"/>
      <c r="U11" s="86"/>
      <c r="V11" s="27" t="s">
        <v>8</v>
      </c>
      <c r="W11" s="83" t="s">
        <v>141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6" t="s">
        <v>143</v>
      </c>
      <c r="AM11" s="127"/>
      <c r="AN11" s="127"/>
      <c r="AO11" s="127"/>
      <c r="AP11" s="127"/>
      <c r="AQ11" s="127"/>
      <c r="AR11" s="127"/>
      <c r="AS11" s="36" t="s">
        <v>126</v>
      </c>
      <c r="AT11" s="236"/>
    </row>
    <row r="12" spans="1:51" ht="18" customHeight="1">
      <c r="A12" s="75"/>
      <c r="B12" s="76"/>
      <c r="C12" s="119" t="s">
        <v>136</v>
      </c>
      <c r="D12" s="116"/>
      <c r="E12" s="120" t="s">
        <v>137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5" t="s">
        <v>142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144</v>
      </c>
      <c r="AL12" s="131"/>
      <c r="AM12" s="131"/>
      <c r="AN12" s="131"/>
      <c r="AO12" s="37" t="s">
        <v>127</v>
      </c>
      <c r="AP12" s="132" t="s">
        <v>145</v>
      </c>
      <c r="AQ12" s="131"/>
      <c r="AR12" s="131"/>
      <c r="AS12" s="133"/>
      <c r="AT12" s="236"/>
    </row>
    <row r="13" spans="1:51" ht="15" customHeight="1">
      <c r="A13" s="75" t="s">
        <v>84</v>
      </c>
      <c r="B13" s="76"/>
      <c r="C13" s="118" t="s">
        <v>161</v>
      </c>
      <c r="D13" s="113"/>
      <c r="E13" s="88" t="s">
        <v>162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7"/>
    </row>
    <row r="14" spans="1:51" ht="18" customHeight="1">
      <c r="A14" s="75"/>
      <c r="B14" s="76"/>
      <c r="C14" s="119" t="s">
        <v>159</v>
      </c>
      <c r="D14" s="116"/>
      <c r="E14" s="120" t="s">
        <v>160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7"/>
    </row>
    <row r="15" spans="1:51" ht="15" customHeight="1">
      <c r="A15" s="124" t="s">
        <v>98</v>
      </c>
      <c r="B15" s="76"/>
      <c r="C15" s="118" t="s">
        <v>165</v>
      </c>
      <c r="D15" s="113"/>
      <c r="E15" s="88" t="s">
        <v>166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150</v>
      </c>
      <c r="S15" s="86"/>
      <c r="T15" s="86"/>
      <c r="U15" s="86"/>
      <c r="V15" s="27" t="s">
        <v>8</v>
      </c>
      <c r="W15" s="83" t="s">
        <v>167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6" t="s">
        <v>143</v>
      </c>
      <c r="AM15" s="127"/>
      <c r="AN15" s="127"/>
      <c r="AO15" s="127"/>
      <c r="AP15" s="127"/>
      <c r="AQ15" s="127"/>
      <c r="AR15" s="127"/>
      <c r="AS15" s="36" t="s">
        <v>126</v>
      </c>
      <c r="AT15" s="236"/>
    </row>
    <row r="16" spans="1:51" ht="18" customHeight="1">
      <c r="A16" s="75"/>
      <c r="B16" s="76"/>
      <c r="C16" s="119" t="s">
        <v>163</v>
      </c>
      <c r="D16" s="116"/>
      <c r="E16" s="120" t="s">
        <v>164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168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169</v>
      </c>
      <c r="AL16" s="131"/>
      <c r="AM16" s="131"/>
      <c r="AN16" s="131"/>
      <c r="AO16" s="37" t="s">
        <v>127</v>
      </c>
      <c r="AP16" s="132" t="s">
        <v>170</v>
      </c>
      <c r="AQ16" s="131"/>
      <c r="AR16" s="131"/>
      <c r="AS16" s="133"/>
      <c r="AT16" s="236"/>
    </row>
    <row r="17" spans="1:46">
      <c r="A17" s="75" t="s">
        <v>0</v>
      </c>
      <c r="B17" s="76"/>
      <c r="C17" s="138" t="str">
        <f>IF(P16="","",P16)</f>
        <v>船橋市大穴南3-7-20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8" t="str">
        <f>IF(AL15="","",AL15&amp;"-"&amp;AK16&amp;"-"&amp;AP16)</f>
        <v>047-464-9375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2" t="s">
        <v>130</v>
      </c>
      <c r="B23" s="121" t="s">
        <v>86</v>
      </c>
      <c r="C23" s="139" t="s">
        <v>105</v>
      </c>
      <c r="D23" s="140"/>
      <c r="E23" s="141" t="s">
        <v>106</v>
      </c>
      <c r="F23" s="142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5" t="s">
        <v>99</v>
      </c>
      <c r="Q23" s="121"/>
      <c r="R23" s="121"/>
      <c r="S23" s="121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3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37" t="s">
        <v>208</v>
      </c>
      <c r="C25" s="118" t="s">
        <v>186</v>
      </c>
      <c r="D25" s="113"/>
      <c r="E25" s="88" t="s">
        <v>187</v>
      </c>
      <c r="F25" s="89"/>
      <c r="G25" s="93">
        <v>5</v>
      </c>
      <c r="H25" s="95"/>
      <c r="I25" s="107" t="s">
        <v>201</v>
      </c>
      <c r="J25" s="94"/>
      <c r="K25" s="94"/>
      <c r="L25" s="95"/>
      <c r="M25" s="93">
        <v>521455396</v>
      </c>
      <c r="N25" s="94"/>
      <c r="O25" s="95"/>
      <c r="P25" s="93">
        <v>165</v>
      </c>
      <c r="Q25" s="94"/>
      <c r="R25" s="94"/>
      <c r="S25" s="94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9" t="s">
        <v>171</v>
      </c>
      <c r="D26" s="116"/>
      <c r="E26" s="120" t="s">
        <v>172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8" t="s">
        <v>157</v>
      </c>
      <c r="D27" s="113"/>
      <c r="E27" s="88" t="s">
        <v>188</v>
      </c>
      <c r="F27" s="89"/>
      <c r="G27" s="93">
        <v>5</v>
      </c>
      <c r="H27" s="95"/>
      <c r="I27" s="107" t="s">
        <v>201</v>
      </c>
      <c r="J27" s="94"/>
      <c r="K27" s="94"/>
      <c r="L27" s="95"/>
      <c r="M27" s="93">
        <v>521579542</v>
      </c>
      <c r="N27" s="94"/>
      <c r="O27" s="95"/>
      <c r="P27" s="93">
        <v>141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9" t="s">
        <v>155</v>
      </c>
      <c r="D28" s="116"/>
      <c r="E28" s="120" t="s">
        <v>173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8" t="s">
        <v>161</v>
      </c>
      <c r="D29" s="113"/>
      <c r="E29" s="88" t="s">
        <v>189</v>
      </c>
      <c r="F29" s="89"/>
      <c r="G29" s="93">
        <v>5</v>
      </c>
      <c r="H29" s="95"/>
      <c r="I29" s="107" t="s">
        <v>202</v>
      </c>
      <c r="J29" s="94"/>
      <c r="K29" s="94"/>
      <c r="L29" s="95"/>
      <c r="M29" s="93">
        <v>521712963</v>
      </c>
      <c r="N29" s="94"/>
      <c r="O29" s="95"/>
      <c r="P29" s="93">
        <v>139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9" t="s">
        <v>159</v>
      </c>
      <c r="D30" s="116"/>
      <c r="E30" s="120" t="s">
        <v>174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8" t="s">
        <v>190</v>
      </c>
      <c r="D31" s="113"/>
      <c r="E31" s="88" t="s">
        <v>191</v>
      </c>
      <c r="F31" s="89"/>
      <c r="G31" s="93">
        <v>5</v>
      </c>
      <c r="H31" s="95"/>
      <c r="I31" s="107" t="s">
        <v>203</v>
      </c>
      <c r="J31" s="94"/>
      <c r="K31" s="94"/>
      <c r="L31" s="95"/>
      <c r="M31" s="93">
        <v>521455419</v>
      </c>
      <c r="N31" s="94"/>
      <c r="O31" s="95"/>
      <c r="P31" s="93">
        <v>145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9" t="s">
        <v>175</v>
      </c>
      <c r="D32" s="116"/>
      <c r="E32" s="120" t="s">
        <v>176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8" t="s">
        <v>192</v>
      </c>
      <c r="D33" s="113"/>
      <c r="E33" s="88" t="s">
        <v>193</v>
      </c>
      <c r="F33" s="89"/>
      <c r="G33" s="93">
        <v>5</v>
      </c>
      <c r="H33" s="95"/>
      <c r="I33" s="107" t="s">
        <v>201</v>
      </c>
      <c r="J33" s="94"/>
      <c r="K33" s="94"/>
      <c r="L33" s="95"/>
      <c r="M33" s="93">
        <v>522909447</v>
      </c>
      <c r="N33" s="94"/>
      <c r="O33" s="95"/>
      <c r="P33" s="93">
        <v>141</v>
      </c>
      <c r="Q33" s="94"/>
      <c r="R33" s="94"/>
      <c r="S33" s="94"/>
      <c r="T33" s="99"/>
      <c r="U33" s="1"/>
      <c r="V33" s="1"/>
      <c r="W33" s="1"/>
      <c r="X33" s="1"/>
      <c r="Y33" s="203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9" t="s">
        <v>177</v>
      </c>
      <c r="D34" s="116"/>
      <c r="E34" s="120" t="s">
        <v>178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8" t="s">
        <v>194</v>
      </c>
      <c r="D35" s="113"/>
      <c r="E35" s="88" t="s">
        <v>195</v>
      </c>
      <c r="F35" s="89"/>
      <c r="G35" s="93">
        <v>5</v>
      </c>
      <c r="H35" s="95"/>
      <c r="I35" s="107" t="s">
        <v>204</v>
      </c>
      <c r="J35" s="94"/>
      <c r="K35" s="94"/>
      <c r="L35" s="95"/>
      <c r="M35" s="93">
        <v>522687505</v>
      </c>
      <c r="N35" s="94"/>
      <c r="O35" s="95"/>
      <c r="P35" s="93">
        <v>137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9" t="s">
        <v>179</v>
      </c>
      <c r="D36" s="116"/>
      <c r="E36" s="120" t="s">
        <v>180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8" t="s">
        <v>196</v>
      </c>
      <c r="D37" s="113"/>
      <c r="E37" s="88" t="s">
        <v>197</v>
      </c>
      <c r="F37" s="89"/>
      <c r="G37" s="93">
        <v>4</v>
      </c>
      <c r="H37" s="95"/>
      <c r="I37" s="107" t="s">
        <v>205</v>
      </c>
      <c r="J37" s="94"/>
      <c r="K37" s="94"/>
      <c r="L37" s="95"/>
      <c r="M37" s="93">
        <v>522650325</v>
      </c>
      <c r="N37" s="94"/>
      <c r="O37" s="95"/>
      <c r="P37" s="93">
        <v>143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9" t="s">
        <v>181</v>
      </c>
      <c r="D38" s="116"/>
      <c r="E38" s="120" t="s">
        <v>182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8" t="s">
        <v>198</v>
      </c>
      <c r="D39" s="113"/>
      <c r="E39" s="88" t="s">
        <v>199</v>
      </c>
      <c r="F39" s="89"/>
      <c r="G39" s="93">
        <v>3</v>
      </c>
      <c r="H39" s="95"/>
      <c r="I39" s="107" t="s">
        <v>206</v>
      </c>
      <c r="J39" s="94"/>
      <c r="K39" s="94"/>
      <c r="L39" s="95"/>
      <c r="M39" s="93">
        <v>523711780</v>
      </c>
      <c r="N39" s="94"/>
      <c r="O39" s="95"/>
      <c r="P39" s="93">
        <v>128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9" t="s">
        <v>183</v>
      </c>
      <c r="D40" s="116"/>
      <c r="E40" s="120" t="s">
        <v>184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8" t="s">
        <v>147</v>
      </c>
      <c r="D41" s="113"/>
      <c r="E41" s="88" t="s">
        <v>200</v>
      </c>
      <c r="F41" s="89"/>
      <c r="G41" s="93">
        <v>2</v>
      </c>
      <c r="H41" s="95"/>
      <c r="I41" s="107" t="s">
        <v>207</v>
      </c>
      <c r="J41" s="94"/>
      <c r="K41" s="94"/>
      <c r="L41" s="95"/>
      <c r="M41" s="93">
        <v>524081288</v>
      </c>
      <c r="N41" s="94"/>
      <c r="O41" s="95"/>
      <c r="P41" s="93">
        <v>120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9" t="s">
        <v>146</v>
      </c>
      <c r="D42" s="116"/>
      <c r="E42" s="120" t="s">
        <v>185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/>
      <c r="C43" s="112"/>
      <c r="D43" s="113"/>
      <c r="E43" s="113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/>
      <c r="D44" s="116"/>
      <c r="E44" s="116"/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/>
      <c r="C45" s="112"/>
      <c r="D45" s="113"/>
      <c r="E45" s="113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/>
      <c r="D46" s="116"/>
      <c r="E46" s="116"/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/>
      <c r="C47" s="112"/>
      <c r="D47" s="113"/>
      <c r="E47" s="113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 t="s">
        <v>209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80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23" yWindow="862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12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大穴JSCバレーボールクラブ</v>
      </c>
      <c r="C7" s="13" t="str">
        <f>IF(入力!C2="","",入力!C2)</f>
        <v>オオアナ　ジェイ　エス　シー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12010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島</v>
      </c>
      <c r="D16" s="13" t="str">
        <f>IF(入力!E8="","",入力!E8)</f>
        <v>雄大</v>
      </c>
      <c r="E16" s="13" t="str">
        <f>IF(入力!C7="","",入力!C7)</f>
        <v>シマ</v>
      </c>
      <c r="F16" s="13" t="str">
        <f>IF(入力!E7="","",入力!E7)</f>
        <v>ユウダイ</v>
      </c>
      <c r="G16" s="13">
        <f>IF(入力!G7="","",入力!G7)</f>
        <v>518920708</v>
      </c>
      <c r="H16" s="13" t="str">
        <f>IF(入力!J7="","",入力!J7)</f>
        <v/>
      </c>
      <c r="I16" s="13">
        <f>IF(入力!M7="","",入力!M7)</f>
        <v>474500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0068</v>
      </c>
      <c r="T16" s="13" t="str">
        <f>IF(入力!P8="","",入力!P8)</f>
        <v>船橋市大穴北2-13-14</v>
      </c>
      <c r="U16" s="13" t="str">
        <f>IF(入力!AL7="","",入力!AL7)</f>
        <v>047</v>
      </c>
      <c r="V16" s="13" t="str">
        <f>IF(入力!AK8="","",入力!AK8)</f>
        <v>404</v>
      </c>
      <c r="W16" s="13" t="str">
        <f>IF(入力!AP8="","",入力!AP8)</f>
        <v>1419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永尾</v>
      </c>
      <c r="D17" s="13" t="str">
        <f>IF(入力!E10="","",入力!E10)</f>
        <v>佐弥佳</v>
      </c>
      <c r="E17" s="13" t="str">
        <f>IF(入力!C9="","",入力!C9)</f>
        <v>ナガオ</v>
      </c>
      <c r="F17" s="13" t="str">
        <f>IF(入力!E9="","",入力!E9)</f>
        <v>サヤカ</v>
      </c>
      <c r="G17" s="13">
        <f>IF(入力!G9="","",入力!G9)</f>
        <v>522178133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本山　</v>
      </c>
      <c r="D20" s="13" t="str">
        <f>IF(入力!E12="","",入力!E12)</f>
        <v>隆</v>
      </c>
      <c r="E20" s="13" t="str">
        <f>IF(入力!C11="","",入力!C11)</f>
        <v>モトヤマ</v>
      </c>
      <c r="F20" s="13" t="str">
        <f>IF(入力!E11="","",入力!E11)</f>
        <v>タカシ</v>
      </c>
      <c r="G20" s="13">
        <f>IF(入力!G11="","",入力!G11)</f>
        <v>514412993</v>
      </c>
      <c r="H20" s="13" t="str">
        <f>IF(入力!J11="","",入力!J11)</f>
        <v/>
      </c>
      <c r="I20" s="13">
        <f>IF(入力!M11="","",入力!M11)</f>
        <v>388759</v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0041</v>
      </c>
      <c r="T20" s="13" t="str">
        <f>IF(入力!P12="","",入力!P12)</f>
        <v>船橋市旭町2-3-57</v>
      </c>
      <c r="U20" s="13" t="str">
        <f>IF(入力!AL11="","",入力!AL11)</f>
        <v>047</v>
      </c>
      <c r="V20" s="13" t="str">
        <f>IF(入力!AK12="","",入力!AK12)</f>
        <v>779</v>
      </c>
      <c r="W20" s="13" t="str">
        <f>IF(入力!AP12="","",入力!AP12)</f>
        <v>0849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木村</v>
      </c>
      <c r="D22" s="13" t="str">
        <f>IF(入力!E16="","",入力!E16)</f>
        <v>利昌</v>
      </c>
      <c r="E22" s="13" t="str">
        <f>IF(入力!C15="","",入力!C15)</f>
        <v>キムラ</v>
      </c>
      <c r="F22" s="13" t="str">
        <f>IF(入力!E15="","",入力!E15)</f>
        <v>トシマサ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0067</v>
      </c>
      <c r="T22" s="13" t="str">
        <f>IF(入力!P16="","",入力!P16)</f>
        <v>船橋市大穴南3-7-20</v>
      </c>
      <c r="U22" s="13" t="str">
        <f>IF(入力!AL15="","",入力!AL15)</f>
        <v>047</v>
      </c>
      <c r="V22" s="13" t="str">
        <f>IF(入力!AK16="","",入力!AK16)</f>
        <v>464</v>
      </c>
      <c r="W22" s="13" t="str">
        <f>IF(入力!AP16="","",入力!AP16)</f>
        <v>9375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岡田</v>
      </c>
      <c r="D23" s="13" t="str">
        <f>IF(入力!$E$14="","",入力!$E$14)</f>
        <v>匠</v>
      </c>
      <c r="E23" s="13" t="str">
        <f>IF(入力!$C$13="","",入力!$C$13)</f>
        <v>オカダ</v>
      </c>
      <c r="F23" s="13" t="str">
        <f>IF(入力!$E$13="","",入力!$E$13)</f>
        <v>タクミ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田村</v>
      </c>
      <c r="D24" s="51" t="str">
        <f>VLOOKUP($B$51,$A$53:$F$352,4)</f>
        <v>琉星</v>
      </c>
      <c r="E24" s="51" t="str">
        <f>VLOOKUP($B$51,$A$53:$F$352,5)</f>
        <v>タムラ</v>
      </c>
      <c r="F24" s="51" t="str">
        <f>VLOOKUP($B$51,$A$53:$F$352,6)</f>
        <v>リユウセイ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田村</v>
      </c>
      <c r="D53" s="13" t="str">
        <f>IF(入力!E26="","",入力!E26)</f>
        <v>琉星</v>
      </c>
      <c r="E53" s="13" t="str">
        <f>IF(入力!C25="","",入力!C25)</f>
        <v>タムラ</v>
      </c>
      <c r="F53" s="13" t="str">
        <f>IF(入力!E25="","",入力!E25)</f>
        <v>リユウセイ</v>
      </c>
      <c r="G53" s="13">
        <f>IF(入力!M25="","",入力!M25)</f>
        <v>521455396</v>
      </c>
      <c r="H53" s="13" t="str">
        <f>IF(入力!I25="","",入力!I25)</f>
        <v>高根台第二</v>
      </c>
      <c r="I53" s="13">
        <f>IF(入力!G25="","",入力!G25)</f>
        <v>5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永尾</v>
      </c>
      <c r="D54" s="13" t="str">
        <f>IF(入力!E28="","",入力!E28)</f>
        <v>海琉</v>
      </c>
      <c r="E54" s="13" t="str">
        <f>IF(入力!C27="","",入力!C27)</f>
        <v>ナガオ</v>
      </c>
      <c r="F54" s="13" t="str">
        <f>IF(入力!E27="","",入力!E27)</f>
        <v>カイル</v>
      </c>
      <c r="G54" s="13">
        <f>IF(入力!M27="","",入力!M27)</f>
        <v>521579542</v>
      </c>
      <c r="H54" s="13" t="str">
        <f>IF(入力!I27="","",入力!I27)</f>
        <v>高根台第二</v>
      </c>
      <c r="I54" s="13">
        <f>IF(入力!G27="","",入力!G27)</f>
        <v>5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岡田</v>
      </c>
      <c r="D55" s="13" t="str">
        <f>IF(入力!E30="","",入力!E30)</f>
        <v>翔</v>
      </c>
      <c r="E55" s="13" t="str">
        <f>IF(入力!C29="","",入力!C29)</f>
        <v>オカダ</v>
      </c>
      <c r="F55" s="13" t="str">
        <f>IF(入力!E29="","",入力!E29)</f>
        <v>カケル</v>
      </c>
      <c r="G55" s="13">
        <f>IF(入力!M29="","",入力!M29)</f>
        <v>521712963</v>
      </c>
      <c r="H55" s="13" t="str">
        <f>IF(入力!I29="","",入力!I29)</f>
        <v>三咲</v>
      </c>
      <c r="I55" s="13">
        <f>IF(入力!G29="","",入力!G29)</f>
        <v>5</v>
      </c>
      <c r="J55" s="13">
        <f>IF(入力!P29="","",入力!P29)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鴨志田</v>
      </c>
      <c r="D56" s="13" t="str">
        <f>IF(入力!E32="","",入力!E32)</f>
        <v>陸虎</v>
      </c>
      <c r="E56" s="13" t="str">
        <f>IF(入力!C31="","",入力!C31)</f>
        <v>カモシダ</v>
      </c>
      <c r="F56" s="13" t="str">
        <f>IF(入力!E31="","",入力!E31)</f>
        <v>リクト</v>
      </c>
      <c r="G56" s="13">
        <f>IF(入力!M31="","",入力!M31)</f>
        <v>521455419</v>
      </c>
      <c r="H56" s="13" t="str">
        <f>IF(入力!I31="","",入力!I31)</f>
        <v>北部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若林</v>
      </c>
      <c r="D57" s="13" t="str">
        <f>IF(入力!E34="","",入力!E34)</f>
        <v>蓮典</v>
      </c>
      <c r="E57" s="13" t="str">
        <f>IF(入力!C33="","",入力!C33)</f>
        <v>ワカバヤシ</v>
      </c>
      <c r="F57" s="13" t="str">
        <f>IF(入力!E33="","",入力!E33)</f>
        <v>レンスケ</v>
      </c>
      <c r="G57" s="13">
        <f>IF(入力!M33="","",入力!M33)</f>
        <v>522909447</v>
      </c>
      <c r="H57" s="13" t="str">
        <f>IF(入力!I33="","",入力!I33)</f>
        <v>高根台第二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森田</v>
      </c>
      <c r="D58" s="13" t="str">
        <f>IF(入力!E36="","",入力!E36)</f>
        <v>大河</v>
      </c>
      <c r="E58" s="13" t="str">
        <f>IF(入力!C35="","",入力!C35)</f>
        <v>モリタ</v>
      </c>
      <c r="F58" s="13" t="str">
        <f>IF(入力!E35="","",入力!E35)</f>
        <v>タイガ</v>
      </c>
      <c r="G58" s="13">
        <f>IF(入力!M35="","",入力!M35)</f>
        <v>522687505</v>
      </c>
      <c r="H58" s="13" t="str">
        <f>IF(入力!I35="","",入力!I35)</f>
        <v>七林</v>
      </c>
      <c r="I58" s="13">
        <f>IF(入力!G35="","",入力!G35)</f>
        <v>5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智陽</v>
      </c>
      <c r="E59" s="13" t="str">
        <f>IF(入力!C37="","",入力!C37)</f>
        <v>イトウ</v>
      </c>
      <c r="F59" s="13" t="str">
        <f>IF(入力!E37="","",入力!E37)</f>
        <v>トモハル</v>
      </c>
      <c r="G59" s="13">
        <f>IF(入力!M37="","",入力!M37)</f>
        <v>522650325</v>
      </c>
      <c r="H59" s="13" t="str">
        <f>IF(入力!I37="","",入力!I37)</f>
        <v>大穴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江口</v>
      </c>
      <c r="D60" s="13" t="str">
        <f>IF(入力!E40="","",入力!E40)</f>
        <v>悠樹</v>
      </c>
      <c r="E60" s="13" t="str">
        <f>IF(入力!C39="","",入力!C39)</f>
        <v>エグチ</v>
      </c>
      <c r="F60" s="13" t="str">
        <f>IF(入力!E39="","",入力!E39)</f>
        <v>ハルキ</v>
      </c>
      <c r="G60" s="13">
        <f>IF(入力!M39="","",入力!M39)</f>
        <v>523711780</v>
      </c>
      <c r="H60" s="13" t="str">
        <f>IF(入力!I39="","",入力!I39)</f>
        <v>小室</v>
      </c>
      <c r="I60" s="13">
        <f>IF(入力!G39="","",入力!G39)</f>
        <v>3</v>
      </c>
      <c r="J60" s="13">
        <f>IF(入力!P39="","",入力!P39)</f>
        <v>128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島</v>
      </c>
      <c r="D61" s="13" t="str">
        <f>IF(入力!E42="","",入力!E42)</f>
        <v>颯太</v>
      </c>
      <c r="E61" s="13" t="str">
        <f>IF(入力!C41="","",入力!C41)</f>
        <v>シマ</v>
      </c>
      <c r="F61" s="13" t="str">
        <f>IF(入力!E41="","",入力!E41)</f>
        <v>ソウタ</v>
      </c>
      <c r="G61" s="13">
        <f>IF(入力!M41="","",入力!M41)</f>
        <v>524081288</v>
      </c>
      <c r="H61" s="13" t="str">
        <f>IF(入力!I41="","",入力!I41)</f>
        <v>大穴北</v>
      </c>
      <c r="I61" s="13">
        <f>IF(入力!G41="","",入力!G41)</f>
        <v>2</v>
      </c>
      <c r="J61" s="13">
        <f>IF(入力!P41="","",入力!P41)</f>
        <v>120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 利昌</cp:lastModifiedBy>
  <cp:lastPrinted>2016-05-09T15:17:35Z</cp:lastPrinted>
  <dcterms:created xsi:type="dcterms:W3CDTF">2014-04-05T09:56:00Z</dcterms:created>
  <dcterms:modified xsi:type="dcterms:W3CDTF">2024-01-24T10:56:57Z</dcterms:modified>
</cp:coreProperties>
</file>