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ahana1\Downloads\"/>
    </mc:Choice>
  </mc:AlternateContent>
  <workbookProtection lockStructure="1"/>
  <bookViews>
    <workbookView xWindow="0" yWindow="0" windowWidth="19020" windowHeight="75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<sst xmlns="http://schemas.openxmlformats.org/spreadsheetml/2006/main" count="413" uniqueCount="278">
  <si>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</si>
  <si>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</si>
  <si>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</si>
  <si>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</si>
  <si>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</si>
  <si>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</si>
  <si>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</si>
  <si>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</si>
  <si>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</si>
  <si>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</si>
  <si>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</si>
  <si>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</si>
  <si>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</si>
  <si>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</si>
  <si>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</si>
  <si>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</si>
  <si>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</si>
  <si>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</si>
  <si>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</si>
  <si>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</si>
  <si>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</si>
  <si>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</si>
  <si>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</si>
  <si>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</si>
  <si>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</si>
  <si>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</si>
  <si>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</si>
  <si>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</si>
  <si>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</si>
  <si>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</si>
  <si>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</si>
  <si>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</si>
  <si>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</si>
  <si>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</si>
  <si>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</si>
  <si>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</si>
  <si>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</si>
  <si>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</si>
  <si>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</si>
  <si>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</si>
  <si>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</si>
  <si>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</si>
  <si>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</si>
  <si>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</si>
  <si>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</si>
  <si>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</si>
  <si>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</si>
  <si>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</si>
  <si>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</si>
  <si>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</si>
  <si>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</si>
  <si>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</si>
  <si>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</si>
  <si>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</si>
  <si>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</si>
  <si>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</si>
  <si>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</si>
  <si>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</si>
  <si>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</si>
  <si>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</si>
  <si>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</si>
  <si>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</si>
  <si>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</si>
  <si>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</si>
  <si>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</si>
  <si>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</si>
  <si>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</si>
  <si>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</si>
  <si>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</si>
  <si>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</si>
  <si>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</si>
  <si>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</si>
  <si>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</si>
  <si>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</si>
  <si>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</si>
  <si>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</si>
  <si>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</si>
  <si>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</si>
  <si>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</si>
  <si>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</si>
  <si>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</si>
  <si>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</si>
  <si>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</si>
  <si>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</si>
  <si>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</si>
  <si>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</si>
  <si>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</si>
  <si>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</si>
  <si>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</si>
  <si>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</si>
  <si>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</si>
  <si>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</si>
  <si>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</si>
  <si>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</si>
  <si>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</si>
  <si>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</si>
  <si>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</si>
  <si>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</si>
  <si>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</si>
  <si>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</si>
  <si>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</si>
  <si>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</si>
  <si>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</si>
  <si>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</si>
  <si>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</si>
  <si>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</si>
  <si>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</si>
  <si>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</si>
  <si>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</si>
  <si>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</si>
  <si>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</si>
  <si>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</si>
  <si>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</si>
  <si>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</si>
  <si>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</si>
  <si>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</si>
  <si>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</si>
  <si>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</si>
  <si>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</si>
  <si>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</si>
  <si>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</si>
  <si>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</si>
  <si>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</si>
  <si>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</si>
  <si>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</si>
  <si>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</si>
  <si>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</si>
  <si>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</si>
  <si>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</si>
  <si>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</si>
  <si>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</si>
  <si>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</si>
  <si>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</si>
  <si>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</si>
  <si>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</si>
  <si>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</si>
  <si>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</si>
  <si>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</si>
  <si>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</si>
  <si>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</si>
  <si>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</si>
  <si>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</si>
  <si>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</si>
  <si>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</si>
  <si>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</si>
  <si>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</si>
  <si>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</si>
  <si>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</si>
  <si>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</si>
  <si>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</si>
  <si>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</si>
  <si>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</si>
  <si>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</si>
  <si>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</si>
  <si>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</si>
  <si>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</si>
  <si>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</si>
  <si>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</si>
  <si>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</si>
  <si>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</si>
  <si>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</si>
  <si>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</si>
  <si>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</si>
  <si>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</si>
  <si>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</si>
  <si>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</si>
  <si>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</si>
  <si>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</si>
  <si>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</si>
  <si>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</si>
  <si>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</si>
  <si>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</si>
  <si>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</si>
  <si>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</si>
  <si>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</si>
  <si>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</si>
  <si>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</si>
  <si>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</si>
  <si>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</si>
  <si>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</si>
  <si>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</si>
  <si>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</si>
  <si>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</si>
  <si>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</si>
  <si>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</si>
  <si>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</si>
  <si>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</si>
  <si>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</si>
  <si>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</si>
  <si>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</si>
  <si>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</si>
  <si>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</si>
  <si>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</si>
  <si>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</si>
  <si>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</si>
  <si>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</si>
  <si>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</si>
  <si>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</si>
  <si>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</si>
  <si>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</si>
  <si>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SEA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</si>
  <si>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南房総市</t>
    <rPh sb="0" eb="4">
      <t>ミナミボウソウシ</t>
    </rPh>
    <phoneticPr fontId="2"/>
  </si>
  <si>
    <t>シーフレンズ</t>
    <phoneticPr fontId="2"/>
  </si>
  <si>
    <t>栗原</t>
    <rPh sb="0" eb="2">
      <t>クリハラ</t>
    </rPh>
    <phoneticPr fontId="2"/>
  </si>
  <si>
    <t>久夫</t>
    <rPh sb="0" eb="2">
      <t>ヒサオ</t>
    </rPh>
    <phoneticPr fontId="2"/>
  </si>
  <si>
    <t>クリハラ</t>
    <phoneticPr fontId="2"/>
  </si>
  <si>
    <t>ヒサオ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</si>
  <si>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内房線</t>
    </r>
    <rPh sb="2" eb="5">
      <t>ウチボウセン</t>
    </rPh>
    <phoneticPr fontId="2"/>
  </si>
  <si>
    <t>千倉</t>
    <rPh sb="0" eb="2">
      <t>チクラ</t>
    </rPh>
    <phoneticPr fontId="2"/>
  </si>
  <si>
    <t>伊藤</t>
    <rPh sb="0" eb="2">
      <t>イトウ</t>
    </rPh>
    <phoneticPr fontId="2"/>
  </si>
  <si>
    <t>貴子</t>
    <rPh sb="0" eb="2">
      <t>タカコ</t>
    </rPh>
    <phoneticPr fontId="2"/>
  </si>
  <si>
    <t>イトウ</t>
    <phoneticPr fontId="2"/>
  </si>
  <si>
    <t>タカコ</t>
    <phoneticPr fontId="2"/>
  </si>
  <si>
    <t>長谷川</t>
    <rPh sb="0" eb="3">
      <t>ハセガワ</t>
    </rPh>
    <phoneticPr fontId="2"/>
  </si>
  <si>
    <t>純子</t>
    <rPh sb="0" eb="2">
      <t>ジュンコ</t>
    </rPh>
    <phoneticPr fontId="2"/>
  </si>
  <si>
    <t>ハセガワ</t>
    <phoneticPr fontId="2"/>
  </si>
  <si>
    <t>ジュンコ</t>
    <phoneticPr fontId="2"/>
  </si>
  <si>
    <t xml:space="preserve">長谷川 </t>
    <rPh sb="0" eb="3">
      <t>ハセガワ</t>
    </rPh>
    <phoneticPr fontId="2"/>
  </si>
  <si>
    <t>ﾊｾｶﾞﾜ</t>
    <phoneticPr fontId="2"/>
  </si>
  <si>
    <t>ｼﾞｭﾝｺ</t>
    <phoneticPr fontId="2"/>
  </si>
  <si>
    <t>栗原</t>
    <rPh sb="0" eb="2">
      <t>クリハラ</t>
    </rPh>
    <phoneticPr fontId="2"/>
  </si>
  <si>
    <t>果奈</t>
    <rPh sb="0" eb="1">
      <t>カ</t>
    </rPh>
    <rPh sb="1" eb="2">
      <t>ナ</t>
    </rPh>
    <phoneticPr fontId="2"/>
  </si>
  <si>
    <t>クリハラ</t>
    <phoneticPr fontId="2"/>
  </si>
  <si>
    <t>カナ</t>
    <phoneticPr fontId="2"/>
  </si>
  <si>
    <t>実英</t>
    <rPh sb="0" eb="1">
      <t>ミ</t>
    </rPh>
    <rPh sb="1" eb="2">
      <t>エイ</t>
    </rPh>
    <phoneticPr fontId="2"/>
  </si>
  <si>
    <t>ｸﾘﾊﾗ</t>
    <phoneticPr fontId="2"/>
  </si>
  <si>
    <t>ミハナ</t>
    <phoneticPr fontId="2"/>
  </si>
  <si>
    <t>明奈</t>
    <rPh sb="0" eb="2">
      <t>アキナ</t>
    </rPh>
    <phoneticPr fontId="2"/>
  </si>
  <si>
    <t>ﾊｾｶﾞﾜ</t>
    <phoneticPr fontId="2"/>
  </si>
  <si>
    <t>ｱｷﾅ</t>
    <phoneticPr fontId="2"/>
  </si>
  <si>
    <t>加藤</t>
    <rPh sb="0" eb="2">
      <t>カトウ</t>
    </rPh>
    <phoneticPr fontId="2"/>
  </si>
  <si>
    <t>遠藤</t>
    <rPh sb="0" eb="2">
      <t>エンドウ</t>
    </rPh>
    <phoneticPr fontId="2"/>
  </si>
  <si>
    <t>万梨花</t>
    <rPh sb="0" eb="1">
      <t>マン</t>
    </rPh>
    <rPh sb="1" eb="2">
      <t>ナシ</t>
    </rPh>
    <rPh sb="2" eb="3">
      <t>ハナ</t>
    </rPh>
    <phoneticPr fontId="2"/>
  </si>
  <si>
    <t>ｴﾝﾄﾞｳ</t>
    <phoneticPr fontId="2"/>
  </si>
  <si>
    <t>ﾏﾘｶ</t>
    <phoneticPr fontId="2"/>
  </si>
  <si>
    <t>千尋</t>
    <rPh sb="0" eb="2">
      <t>チヒロ</t>
    </rPh>
    <phoneticPr fontId="2"/>
  </si>
  <si>
    <t>ｶﾄｳ</t>
    <phoneticPr fontId="2"/>
  </si>
  <si>
    <t>ﾁﾋﾛ</t>
    <phoneticPr fontId="2"/>
  </si>
  <si>
    <t>青木</t>
    <rPh sb="0" eb="2">
      <t>アオキ</t>
    </rPh>
    <phoneticPr fontId="2"/>
  </si>
  <si>
    <t>菜緒</t>
    <rPh sb="0" eb="2">
      <t>ナオ</t>
    </rPh>
    <phoneticPr fontId="2"/>
  </si>
  <si>
    <t>ｱｵｷ</t>
    <phoneticPr fontId="2"/>
  </si>
  <si>
    <t>ﾅｵ</t>
    <phoneticPr fontId="2"/>
  </si>
  <si>
    <t>千輝</t>
    <rPh sb="0" eb="1">
      <t>セン</t>
    </rPh>
    <rPh sb="1" eb="2">
      <t>テル</t>
    </rPh>
    <phoneticPr fontId="2"/>
  </si>
  <si>
    <t>イトウ</t>
    <phoneticPr fontId="2"/>
  </si>
  <si>
    <t>ﾁｱｷ</t>
    <phoneticPr fontId="2"/>
  </si>
  <si>
    <t>石井</t>
    <rPh sb="0" eb="2">
      <t>イシイ</t>
    </rPh>
    <phoneticPr fontId="2"/>
  </si>
  <si>
    <t>桜</t>
    <rPh sb="0" eb="1">
      <t>サクラ</t>
    </rPh>
    <phoneticPr fontId="2"/>
  </si>
  <si>
    <t>イシイ</t>
    <phoneticPr fontId="2"/>
  </si>
  <si>
    <t>ｻｸﾗ</t>
    <phoneticPr fontId="2"/>
  </si>
  <si>
    <t>千倉小</t>
    <rPh sb="0" eb="2">
      <t>チクラ</t>
    </rPh>
    <rPh sb="2" eb="3">
      <t>ショウ</t>
    </rPh>
    <phoneticPr fontId="2"/>
  </si>
  <si>
    <t>南三原小</t>
    <rPh sb="0" eb="1">
      <t>ミナミ</t>
    </rPh>
    <rPh sb="1" eb="3">
      <t>ミハラ</t>
    </rPh>
    <rPh sb="3" eb="4">
      <t>ショウ</t>
    </rPh>
    <phoneticPr fontId="2"/>
  </si>
  <si>
    <t>富浦小</t>
    <rPh sb="0" eb="2">
      <t>トミウラ</t>
    </rPh>
    <rPh sb="2" eb="3">
      <t>ショウ</t>
    </rPh>
    <phoneticPr fontId="2"/>
  </si>
  <si>
    <t>295</t>
    <phoneticPr fontId="2"/>
  </si>
  <si>
    <t>0004</t>
    <phoneticPr fontId="2"/>
  </si>
  <si>
    <t>南房総市千倉町瀬戸1956-4</t>
    <rPh sb="0" eb="4">
      <t>ミナミボウソウシ</t>
    </rPh>
    <rPh sb="4" eb="7">
      <t>チクラチョウ</t>
    </rPh>
    <rPh sb="7" eb="9">
      <t>セト</t>
    </rPh>
    <phoneticPr fontId="2"/>
  </si>
  <si>
    <t>南房総市千倉町牧田169-4</t>
    <rPh sb="0" eb="4">
      <t>ミナミボウソウシ</t>
    </rPh>
    <rPh sb="4" eb="7">
      <t>チクラチョウ</t>
    </rPh>
    <rPh sb="7" eb="9">
      <t>マキダ</t>
    </rPh>
    <phoneticPr fontId="2"/>
  </si>
  <si>
    <t>295</t>
    <phoneticPr fontId="2"/>
  </si>
  <si>
    <t>0005</t>
    <phoneticPr fontId="2"/>
  </si>
  <si>
    <t>南房総市和田町下三原275-1</t>
    <rPh sb="0" eb="4">
      <t>ミナミボウソウシ</t>
    </rPh>
    <rPh sb="4" eb="6">
      <t>ワダ</t>
    </rPh>
    <rPh sb="6" eb="7">
      <t>マチ</t>
    </rPh>
    <rPh sb="7" eb="8">
      <t>シモ</t>
    </rPh>
    <rPh sb="8" eb="10">
      <t>ミハラ</t>
    </rPh>
    <phoneticPr fontId="2"/>
  </si>
  <si>
    <t>295</t>
    <phoneticPr fontId="2"/>
  </si>
  <si>
    <t>0004</t>
    <phoneticPr fontId="2"/>
  </si>
  <si>
    <t>090</t>
    <phoneticPr fontId="2"/>
  </si>
  <si>
    <t>2507</t>
    <phoneticPr fontId="2"/>
  </si>
  <si>
    <t>6064</t>
    <phoneticPr fontId="2"/>
  </si>
  <si>
    <t>8039</t>
    <phoneticPr fontId="2"/>
  </si>
  <si>
    <t>5973</t>
    <phoneticPr fontId="2"/>
  </si>
  <si>
    <t>7238</t>
    <phoneticPr fontId="2"/>
  </si>
  <si>
    <t>2616</t>
    <phoneticPr fontId="2"/>
  </si>
  <si>
    <t>090</t>
    <phoneticPr fontId="2"/>
  </si>
  <si>
    <t>2507</t>
    <phoneticPr fontId="2"/>
  </si>
  <si>
    <t>6064</t>
    <phoneticPr fontId="2"/>
  </si>
  <si>
    <t>299</t>
    <phoneticPr fontId="2"/>
  </si>
  <si>
    <t>2715</t>
    <phoneticPr fontId="2"/>
  </si>
  <si>
    <t>①</t>
    <phoneticPr fontId="2"/>
  </si>
  <si>
    <t>2016年4月に立ち上げ、今年度よりスポーツ少年団の県登録をしました。
まだまだ、ひよっこのチームですが、バレーに対する熱い情熱を持った監督に指導していただき、これからも躍進していけるよう頑張ます！</t>
    <rPh sb="4" eb="5">
      <t>ネン</t>
    </rPh>
    <rPh sb="6" eb="7">
      <t>ガツ</t>
    </rPh>
    <rPh sb="8" eb="9">
      <t>タ</t>
    </rPh>
    <rPh sb="10" eb="11">
      <t>ア</t>
    </rPh>
    <rPh sb="13" eb="16">
      <t>コンネンド</t>
    </rPh>
    <rPh sb="22" eb="25">
      <t>ショウネンダン</t>
    </rPh>
    <rPh sb="26" eb="27">
      <t>ケン</t>
    </rPh>
    <rPh sb="27" eb="29">
      <t>トウロク</t>
    </rPh>
    <rPh sb="57" eb="58">
      <t>タイ</t>
    </rPh>
    <rPh sb="60" eb="61">
      <t>アツ</t>
    </rPh>
    <rPh sb="62" eb="64">
      <t>ジョウネツ</t>
    </rPh>
    <rPh sb="65" eb="66">
      <t>モ</t>
    </rPh>
    <rPh sb="68" eb="70">
      <t>カントク</t>
    </rPh>
    <rPh sb="71" eb="73">
      <t>シドウ</t>
    </rPh>
    <rPh sb="85" eb="87">
      <t>ヤクシン</t>
    </rPh>
    <rPh sb="94" eb="96">
      <t>ガンバ</t>
    </rPh>
    <phoneticPr fontId="2"/>
  </si>
  <si>
    <t>久夫</t>
    <rPh sb="0" eb="2">
      <t>ヒサオ</t>
    </rPh>
    <phoneticPr fontId="2"/>
  </si>
  <si>
    <t>クリハラ</t>
    <phoneticPr fontId="2"/>
  </si>
  <si>
    <t>ヒサオ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</si>
</sst>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202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435190440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23020</v>
      </c>
      <c r="K5" s="147"/>
      <c r="L5" s="147"/>
      <c r="M5" s="147"/>
      <c r="N5" s="147"/>
      <c r="O5" s="147"/>
      <c r="P5" s="198" t="s">
        <v>207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9" t="s">
        <v>208</v>
      </c>
      <c r="AF5" s="198"/>
      <c r="AG5" s="198"/>
      <c r="AH5" s="198"/>
      <c r="AI5" s="198"/>
      <c r="AJ5" s="198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9" t="s">
        <v>205</v>
      </c>
      <c r="D7" s="132"/>
      <c r="E7" s="110" t="s">
        <v>206</v>
      </c>
      <c r="F7" s="111"/>
      <c r="G7" s="92">
        <v>506198762</v>
      </c>
      <c r="H7" s="92"/>
      <c r="I7" s="92"/>
      <c r="J7" s="92">
        <v>15970</v>
      </c>
      <c r="K7" s="92"/>
      <c r="L7" s="92"/>
      <c r="M7" s="92">
        <v>378403</v>
      </c>
      <c r="N7" s="92"/>
      <c r="O7" s="92"/>
      <c r="P7" s="89" t="s">
        <v>72</v>
      </c>
      <c r="Q7" s="90"/>
      <c r="R7" s="108" t="s">
        <v>256</v>
      </c>
      <c r="S7" s="108"/>
      <c r="T7" s="108"/>
      <c r="U7" s="108"/>
      <c r="V7" s="50" t="s">
        <v>73</v>
      </c>
      <c r="W7" s="107" t="s">
        <v>257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261</v>
      </c>
      <c r="AM7" s="148"/>
      <c r="AN7" s="148"/>
      <c r="AO7" s="148"/>
      <c r="AP7" s="148"/>
      <c r="AQ7" s="148"/>
      <c r="AR7" s="148"/>
      <c r="AS7" s="59" t="s">
        <v>75</v>
      </c>
      <c r="AT7" s="257">
        <v>56</v>
      </c>
    </row>
    <row r="8" spans="1:51" ht="18" customHeight="1">
      <c r="A8" s="99"/>
      <c r="B8" s="100"/>
      <c r="C8" s="137" t="s">
        <v>203</v>
      </c>
      <c r="D8" s="135"/>
      <c r="E8" s="138" t="s">
        <v>204</v>
      </c>
      <c r="F8" s="136"/>
      <c r="G8" s="92"/>
      <c r="H8" s="92"/>
      <c r="I8" s="92"/>
      <c r="J8" s="92"/>
      <c r="K8" s="92"/>
      <c r="L8" s="92"/>
      <c r="M8" s="92"/>
      <c r="N8" s="92"/>
      <c r="O8" s="92"/>
      <c r="P8" s="149" t="s">
        <v>255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264</v>
      </c>
      <c r="AL8" s="152"/>
      <c r="AM8" s="152"/>
      <c r="AN8" s="152"/>
      <c r="AO8" s="60" t="s">
        <v>76</v>
      </c>
      <c r="AP8" s="152" t="s">
        <v>265</v>
      </c>
      <c r="AQ8" s="152"/>
      <c r="AR8" s="152"/>
      <c r="AS8" s="153"/>
      <c r="AT8" s="257"/>
    </row>
    <row r="9" spans="1:51" ht="14.45" customHeight="1">
      <c r="A9" s="99" t="s">
        <v>150</v>
      </c>
      <c r="B9" s="100"/>
      <c r="C9" s="139" t="s">
        <v>211</v>
      </c>
      <c r="D9" s="132"/>
      <c r="E9" s="110" t="s">
        <v>212</v>
      </c>
      <c r="F9" s="111"/>
      <c r="G9" s="92">
        <v>515981104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271</v>
      </c>
      <c r="S9" s="108"/>
      <c r="T9" s="108"/>
      <c r="U9" s="108"/>
      <c r="V9" s="50" t="s">
        <v>73</v>
      </c>
      <c r="W9" s="107" t="s">
        <v>272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261</v>
      </c>
      <c r="AM9" s="148"/>
      <c r="AN9" s="148"/>
      <c r="AO9" s="148"/>
      <c r="AP9" s="148"/>
      <c r="AQ9" s="148"/>
      <c r="AR9" s="148"/>
      <c r="AS9" s="59" t="s">
        <v>194</v>
      </c>
      <c r="AT9" s="258">
        <v>38</v>
      </c>
    </row>
    <row r="10" spans="1:51" ht="18" customHeight="1">
      <c r="A10" s="99"/>
      <c r="B10" s="100"/>
      <c r="C10" s="137" t="s">
        <v>209</v>
      </c>
      <c r="D10" s="135"/>
      <c r="E10" s="138" t="s">
        <v>210</v>
      </c>
      <c r="F10" s="136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258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5"/>
      <c r="AK10" s="151" t="s">
        <v>266</v>
      </c>
      <c r="AL10" s="152"/>
      <c r="AM10" s="152"/>
      <c r="AN10" s="152"/>
      <c r="AO10" s="60" t="s">
        <v>195</v>
      </c>
      <c r="AP10" s="152" t="s">
        <v>267</v>
      </c>
      <c r="AQ10" s="152"/>
      <c r="AR10" s="152"/>
      <c r="AS10" s="153"/>
      <c r="AT10" s="258"/>
    </row>
    <row r="11" spans="1:51" ht="14.45" customHeight="1">
      <c r="A11" s="99" t="s">
        <v>151</v>
      </c>
      <c r="B11" s="100"/>
      <c r="C11" s="139" t="s">
        <v>215</v>
      </c>
      <c r="D11" s="132"/>
      <c r="E11" s="110" t="s">
        <v>216</v>
      </c>
      <c r="F11" s="111"/>
      <c r="G11" s="92">
        <v>515978137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259</v>
      </c>
      <c r="S11" s="108"/>
      <c r="T11" s="108"/>
      <c r="U11" s="108"/>
      <c r="V11" s="50" t="s">
        <v>73</v>
      </c>
      <c r="W11" s="107" t="s">
        <v>260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 t="s">
        <v>261</v>
      </c>
      <c r="AM11" s="148"/>
      <c r="AN11" s="148"/>
      <c r="AO11" s="148"/>
      <c r="AP11" s="148"/>
      <c r="AQ11" s="148"/>
      <c r="AR11" s="148"/>
      <c r="AS11" s="59" t="s">
        <v>194</v>
      </c>
      <c r="AT11" s="258">
        <v>40</v>
      </c>
    </row>
    <row r="12" spans="1:51" ht="18" customHeight="1">
      <c r="A12" s="99"/>
      <c r="B12" s="100"/>
      <c r="C12" s="137" t="s">
        <v>213</v>
      </c>
      <c r="D12" s="135"/>
      <c r="E12" s="138" t="s">
        <v>214</v>
      </c>
      <c r="F12" s="136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254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5"/>
      <c r="AK12" s="151" t="s">
        <v>262</v>
      </c>
      <c r="AL12" s="152"/>
      <c r="AM12" s="152"/>
      <c r="AN12" s="152"/>
      <c r="AO12" s="60" t="s">
        <v>195</v>
      </c>
      <c r="AP12" s="152" t="s">
        <v>263</v>
      </c>
      <c r="AQ12" s="152"/>
      <c r="AR12" s="152"/>
      <c r="AS12" s="153"/>
      <c r="AT12" s="258"/>
    </row>
    <row r="13" spans="1:51" ht="15" customHeight="1">
      <c r="A13" s="99" t="s">
        <v>152</v>
      </c>
      <c r="B13" s="100"/>
      <c r="C13" s="139" t="s">
        <v>276</v>
      </c>
      <c r="D13" s="132"/>
      <c r="E13" s="110" t="s">
        <v>277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7" t="s">
        <v>220</v>
      </c>
      <c r="D14" s="135"/>
      <c r="E14" s="138" t="s">
        <v>275</v>
      </c>
      <c r="F14" s="136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3" t="s">
        <v>166</v>
      </c>
      <c r="B15" s="100"/>
      <c r="C15" s="139" t="s">
        <v>218</v>
      </c>
      <c r="D15" s="132"/>
      <c r="E15" s="110" t="s">
        <v>219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252</v>
      </c>
      <c r="S15" s="108"/>
      <c r="T15" s="108"/>
      <c r="U15" s="108"/>
      <c r="V15" s="49" t="s">
        <v>73</v>
      </c>
      <c r="W15" s="107" t="s">
        <v>253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268</v>
      </c>
      <c r="AM15" s="148"/>
      <c r="AN15" s="148"/>
      <c r="AO15" s="148"/>
      <c r="AP15" s="148"/>
      <c r="AQ15" s="148"/>
      <c r="AR15" s="148"/>
      <c r="AS15" s="59" t="s">
        <v>194</v>
      </c>
      <c r="AT15" s="258"/>
    </row>
    <row r="16" spans="1:51" ht="18" customHeight="1">
      <c r="A16" s="99"/>
      <c r="B16" s="100"/>
      <c r="C16" s="137" t="s">
        <v>217</v>
      </c>
      <c r="D16" s="135"/>
      <c r="E16" s="138" t="s">
        <v>214</v>
      </c>
      <c r="F16" s="136"/>
      <c r="G16" s="133"/>
      <c r="H16" s="133"/>
      <c r="I16" s="133"/>
      <c r="J16" s="133"/>
      <c r="K16" s="133"/>
      <c r="L16" s="133"/>
      <c r="M16" s="133"/>
      <c r="N16" s="133"/>
      <c r="O16" s="133"/>
      <c r="P16" s="149" t="s">
        <v>254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5"/>
      <c r="AK16" s="151" t="s">
        <v>269</v>
      </c>
      <c r="AL16" s="152"/>
      <c r="AM16" s="152"/>
      <c r="AN16" s="152"/>
      <c r="AO16" s="60" t="s">
        <v>195</v>
      </c>
      <c r="AP16" s="152" t="s">
        <v>270</v>
      </c>
      <c r="AQ16" s="152"/>
      <c r="AR16" s="152"/>
      <c r="AS16" s="153"/>
      <c r="AT16" s="258"/>
    </row>
    <row r="17" spans="1:46">
      <c r="A17" s="99" t="s">
        <v>6</v>
      </c>
      <c r="B17" s="100"/>
      <c r="C17" s="158" t="str">
        <f>IF(P16="","",P16)</f>
        <v>南房総市千倉町瀬戸1956-4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090-2507-6064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261</v>
      </c>
      <c r="D21" s="78"/>
      <c r="E21" s="78">
        <v>2507</v>
      </c>
      <c r="F21" s="78"/>
      <c r="G21" s="78">
        <v>6064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59" t="s">
        <v>173</v>
      </c>
      <c r="D23" s="160"/>
      <c r="E23" s="161" t="s">
        <v>174</v>
      </c>
      <c r="F23" s="162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7" t="s">
        <v>167</v>
      </c>
      <c r="Q23" s="140"/>
      <c r="R23" s="140"/>
      <c r="S23" s="140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7" t="s">
        <v>273</v>
      </c>
      <c r="C25" s="139" t="s">
        <v>222</v>
      </c>
      <c r="D25" s="132"/>
      <c r="E25" s="110" t="s">
        <v>223</v>
      </c>
      <c r="F25" s="111"/>
      <c r="G25" s="112">
        <v>6</v>
      </c>
      <c r="H25" s="114"/>
      <c r="I25" s="126" t="s">
        <v>249</v>
      </c>
      <c r="J25" s="113"/>
      <c r="K25" s="113"/>
      <c r="L25" s="114"/>
      <c r="M25" s="112">
        <v>515978070</v>
      </c>
      <c r="N25" s="113"/>
      <c r="O25" s="114"/>
      <c r="P25" s="112">
        <v>161</v>
      </c>
      <c r="Q25" s="113"/>
      <c r="R25" s="113"/>
      <c r="S25" s="113"/>
      <c r="T25" s="118"/>
      <c r="U25" s="1"/>
      <c r="V25" s="1"/>
      <c r="W25" s="1"/>
      <c r="X25" s="1"/>
      <c r="Y25" s="120">
        <v>10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7" t="s">
        <v>220</v>
      </c>
      <c r="D26" s="135"/>
      <c r="E26" s="138" t="s">
        <v>221</v>
      </c>
      <c r="F26" s="136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9" t="s">
        <v>225</v>
      </c>
      <c r="D27" s="132"/>
      <c r="E27" s="110" t="s">
        <v>226</v>
      </c>
      <c r="F27" s="111"/>
      <c r="G27" s="112">
        <v>6</v>
      </c>
      <c r="H27" s="114"/>
      <c r="I27" s="126" t="s">
        <v>249</v>
      </c>
      <c r="J27" s="113"/>
      <c r="K27" s="113"/>
      <c r="L27" s="114"/>
      <c r="M27" s="112">
        <v>515978067</v>
      </c>
      <c r="N27" s="113"/>
      <c r="O27" s="114"/>
      <c r="P27" s="112">
        <v>158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7" t="s">
        <v>220</v>
      </c>
      <c r="D28" s="135"/>
      <c r="E28" s="138" t="s">
        <v>224</v>
      </c>
      <c r="F28" s="136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9" t="s">
        <v>228</v>
      </c>
      <c r="D29" s="132"/>
      <c r="E29" s="110" t="s">
        <v>229</v>
      </c>
      <c r="F29" s="111"/>
      <c r="G29" s="112">
        <v>5</v>
      </c>
      <c r="H29" s="114"/>
      <c r="I29" s="126" t="s">
        <v>249</v>
      </c>
      <c r="J29" s="113"/>
      <c r="K29" s="113"/>
      <c r="L29" s="114"/>
      <c r="M29" s="112">
        <v>515977964</v>
      </c>
      <c r="N29" s="113"/>
      <c r="O29" s="114"/>
      <c r="P29" s="112">
        <v>158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7" t="s">
        <v>213</v>
      </c>
      <c r="D30" s="135"/>
      <c r="E30" s="138" t="s">
        <v>227</v>
      </c>
      <c r="F30" s="136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9" t="s">
        <v>233</v>
      </c>
      <c r="D31" s="132"/>
      <c r="E31" s="110" t="s">
        <v>234</v>
      </c>
      <c r="F31" s="111"/>
      <c r="G31" s="112">
        <v>5</v>
      </c>
      <c r="H31" s="114"/>
      <c r="I31" s="126" t="s">
        <v>250</v>
      </c>
      <c r="J31" s="113"/>
      <c r="K31" s="113"/>
      <c r="L31" s="114"/>
      <c r="M31" s="112">
        <v>515978113</v>
      </c>
      <c r="N31" s="113"/>
      <c r="O31" s="114"/>
      <c r="P31" s="112">
        <v>156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7" t="s">
        <v>231</v>
      </c>
      <c r="D32" s="135"/>
      <c r="E32" s="138" t="s">
        <v>232</v>
      </c>
      <c r="F32" s="136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9" t="s">
        <v>236</v>
      </c>
      <c r="D33" s="132"/>
      <c r="E33" s="110" t="s">
        <v>237</v>
      </c>
      <c r="F33" s="111"/>
      <c r="G33" s="112">
        <v>5</v>
      </c>
      <c r="H33" s="114"/>
      <c r="I33" s="126" t="s">
        <v>249</v>
      </c>
      <c r="J33" s="113"/>
      <c r="K33" s="113"/>
      <c r="L33" s="114"/>
      <c r="M33" s="112">
        <v>515978088</v>
      </c>
      <c r="N33" s="113"/>
      <c r="O33" s="114"/>
      <c r="P33" s="112">
        <v>153</v>
      </c>
      <c r="Q33" s="113"/>
      <c r="R33" s="113"/>
      <c r="S33" s="113"/>
      <c r="T33" s="118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7" t="s">
        <v>230</v>
      </c>
      <c r="D34" s="135"/>
      <c r="E34" s="138" t="s">
        <v>235</v>
      </c>
      <c r="F34" s="136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9" t="s">
        <v>240</v>
      </c>
      <c r="D35" s="132"/>
      <c r="E35" s="110" t="s">
        <v>241</v>
      </c>
      <c r="F35" s="111"/>
      <c r="G35" s="112">
        <v>5</v>
      </c>
      <c r="H35" s="114"/>
      <c r="I35" s="126" t="s">
        <v>249</v>
      </c>
      <c r="J35" s="113"/>
      <c r="K35" s="113"/>
      <c r="L35" s="114"/>
      <c r="M35" s="112">
        <v>515978058</v>
      </c>
      <c r="N35" s="113"/>
      <c r="O35" s="114"/>
      <c r="P35" s="112">
        <v>152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7" t="s">
        <v>238</v>
      </c>
      <c r="D36" s="135"/>
      <c r="E36" s="138" t="s">
        <v>239</v>
      </c>
      <c r="F36" s="136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9" t="s">
        <v>243</v>
      </c>
      <c r="D37" s="132"/>
      <c r="E37" s="110" t="s">
        <v>244</v>
      </c>
      <c r="F37" s="111"/>
      <c r="G37" s="112">
        <v>5</v>
      </c>
      <c r="H37" s="114"/>
      <c r="I37" s="126" t="s">
        <v>250</v>
      </c>
      <c r="J37" s="113"/>
      <c r="K37" s="113"/>
      <c r="L37" s="114"/>
      <c r="M37" s="112">
        <v>513089970</v>
      </c>
      <c r="N37" s="113"/>
      <c r="O37" s="114"/>
      <c r="P37" s="112">
        <v>148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7" t="s">
        <v>209</v>
      </c>
      <c r="D38" s="135"/>
      <c r="E38" s="138" t="s">
        <v>242</v>
      </c>
      <c r="F38" s="136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10</v>
      </c>
      <c r="C39" s="139" t="s">
        <v>247</v>
      </c>
      <c r="D39" s="132"/>
      <c r="E39" s="110" t="s">
        <v>248</v>
      </c>
      <c r="F39" s="111"/>
      <c r="G39" s="112">
        <v>4</v>
      </c>
      <c r="H39" s="114"/>
      <c r="I39" s="126" t="s">
        <v>251</v>
      </c>
      <c r="J39" s="113"/>
      <c r="K39" s="113"/>
      <c r="L39" s="114"/>
      <c r="M39" s="112">
        <v>513469924</v>
      </c>
      <c r="N39" s="113"/>
      <c r="O39" s="114"/>
      <c r="P39" s="112">
        <v>148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7" t="s">
        <v>245</v>
      </c>
      <c r="D40" s="135"/>
      <c r="E40" s="138" t="s">
        <v>246</v>
      </c>
      <c r="F40" s="136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11"/>
      <c r="G41" s="112"/>
      <c r="H41" s="114"/>
      <c r="I41" s="112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274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99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SEAフレンズ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435190440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栗原　久夫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506198762</v>
      </c>
      <c r="H7" s="265"/>
      <c r="I7" s="265"/>
      <c r="J7" s="265">
        <f>IF(入力!J7="","",入力!J7)</f>
        <v>15970</v>
      </c>
      <c r="K7" s="265"/>
      <c r="L7" s="265"/>
      <c r="M7" s="265">
        <f>IF(入力!M7="","",入力!M7)</f>
        <v>378403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伊藤　貴子</v>
      </c>
      <c r="D9" s="276"/>
      <c r="E9" s="276"/>
      <c r="F9" s="276"/>
      <c r="G9" s="265">
        <f>IF(入力!G9="","",入力!G9)</f>
        <v>515981104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長谷川　純子</v>
      </c>
      <c r="D11" s="276"/>
      <c r="E11" s="276"/>
      <c r="F11" s="276"/>
      <c r="G11" s="265">
        <f>IF(入力!G11="","",入力!G11)</f>
        <v>515978137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栗原　久夫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長谷川 　純子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南房総市千倉町瀬戸1956-4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090-2507-6064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090－2507－6064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栗原　果奈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千倉小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515978070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栗原　実英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千倉小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515978067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長谷川　明奈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千倉小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515977964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遠藤　万梨花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南三原小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515978113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加藤　千尋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千倉小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515978088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青木　菜緒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千倉小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515978058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伊藤　千輝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南三原小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513089970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10</v>
      </c>
      <c r="C39" s="275" t="str">
        <f>IF(入力!C40="","",入力!C40&amp;"　"&amp;入力!E40)</f>
        <v>石井　桜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富浦小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513469924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シーフレンズ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南房総市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JR内房線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SEAフレンズ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65">
        <f>IF(入力!C4="","",入力!C4)</f>
        <v>435190440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千倉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15970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 t="str">
        <f>IF(入力!J9="","",入力!J9)</f>
        <v/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>
        <f>IF(入力!M7="","",入力!M7)</f>
        <v>378403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/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クリハラ　ヒサオ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56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295</v>
      </c>
      <c r="AC22" s="302"/>
      <c r="AD22" s="302"/>
      <c r="AE22" s="302"/>
      <c r="AF22" s="16" t="s">
        <v>73</v>
      </c>
      <c r="AG22" s="302" t="str">
        <f>IF(入力!W7="","",入力!W7)</f>
        <v>0005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090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栗原　久夫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南房総市千倉町牧田169-4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8039</v>
      </c>
      <c r="AY23" s="298"/>
      <c r="AZ23" s="298"/>
      <c r="BA23" s="298"/>
      <c r="BB23" s="19" t="s">
        <v>76</v>
      </c>
      <c r="BC23" s="298" t="str">
        <f>IF(入力!AP8="","",入力!AP8)</f>
        <v>5973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イトウ　タカコ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38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299</v>
      </c>
      <c r="AC24" s="302"/>
      <c r="AD24" s="302"/>
      <c r="AE24" s="302"/>
      <c r="AF24" s="16" t="s">
        <v>73</v>
      </c>
      <c r="AG24" s="302" t="str">
        <f>IF(入力!W9="","",入力!W9)</f>
        <v>2715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090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伊藤　貴子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南房総市和田町下三原275-1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7238</v>
      </c>
      <c r="AY25" s="298"/>
      <c r="AZ25" s="298"/>
      <c r="BA25" s="298"/>
      <c r="BB25" s="19" t="s">
        <v>76</v>
      </c>
      <c r="BC25" s="298" t="str">
        <f>IF(入力!AP10="","",入力!AP10)</f>
        <v>2616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ハセガワ　ジュンコ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40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295</v>
      </c>
      <c r="AC26" s="302"/>
      <c r="AD26" s="302"/>
      <c r="AE26" s="302"/>
      <c r="AF26" s="16" t="s">
        <v>73</v>
      </c>
      <c r="AG26" s="302" t="str">
        <f>IF(入力!W11="","",入力!W11)</f>
        <v>0004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090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長谷川　純子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南房総市千倉町瀬戸1956-4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2507</v>
      </c>
      <c r="AY27" s="298"/>
      <c r="AZ27" s="298"/>
      <c r="BA27" s="298"/>
      <c r="BB27" s="19" t="s">
        <v>76</v>
      </c>
      <c r="BC27" s="298" t="str">
        <f>IF(入力!AP12="","",入力!AP12)</f>
        <v>6064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ﾊｾｶﾞﾜ　ｼﾞｭﾝｺ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 t="str">
        <f>IF(入力!AT15="","",入力!AT15)</f>
        <v/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295</v>
      </c>
      <c r="AC28" s="302"/>
      <c r="AD28" s="302"/>
      <c r="AE28" s="302"/>
      <c r="AF28" s="16" t="s">
        <v>73</v>
      </c>
      <c r="AG28" s="302" t="str">
        <f>IF(入力!W15="","",入力!W15)</f>
        <v>0004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090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長谷川 　純子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南房総市千倉町瀬戸1956-4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2507</v>
      </c>
      <c r="AY29" s="357"/>
      <c r="AZ29" s="357"/>
      <c r="BA29" s="357"/>
      <c r="BB29" s="73" t="s">
        <v>76</v>
      </c>
      <c r="BC29" s="357" t="str">
        <f>IF(入力!AP16="","",入力!AP16)</f>
        <v>6064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クリハラ　カナ
栗原　果奈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千倉小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515978070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161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ｸﾘﾊﾗ　ミハナ
栗原　実英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千倉小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515978067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158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ﾊｾｶﾞﾜ　ｱｷﾅ
長谷川　明奈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千倉小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515977964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158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ｴﾝﾄﾞｳ　ﾏﾘｶ
遠藤　万梨花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南三原小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515978113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156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ｶﾄｳ　ﾁﾋﾛ
加藤　千尋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千倉小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515978088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153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ｱｵｷ　ﾅｵ
青木　菜緒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5</v>
      </c>
      <c r="R44" s="391"/>
      <c r="S44" s="392"/>
      <c r="T44" s="409" t="str">
        <f>IF(入力!I35="","",入力!I35)</f>
        <v>千倉小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515978058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152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イトウ　ﾁｱｷ
伊藤　千輝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5</v>
      </c>
      <c r="R46" s="391"/>
      <c r="S46" s="392"/>
      <c r="T46" s="409" t="str">
        <f>IF(入力!I37="","",入力!I37)</f>
        <v>南三原小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513089970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148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10</v>
      </c>
      <c r="D48" s="417"/>
      <c r="E48" s="418"/>
      <c r="F48" s="403" t="str">
        <f>IF(入力!C40="","",入力!C39&amp;"　"&amp;入力!E39&amp;"
"&amp;入力!C40&amp;"　"&amp;入力!E40)</f>
        <v>イシイ　ｻｸﾗ
石井　桜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4</v>
      </c>
      <c r="R48" s="391"/>
      <c r="S48" s="392"/>
      <c r="T48" s="409" t="str">
        <f>IF(入力!I39="","",入力!I39)</f>
        <v>富浦小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513469924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148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 t="str">
        <f>IF(入力!B41="","",入力!B41)</f>
        <v/>
      </c>
      <c r="D50" s="417"/>
      <c r="E50" s="418"/>
      <c r="F50" s="403" t="str">
        <f>IF(入力!C42="","",入力!C41&amp;"　"&amp;入力!E41&amp;"
"&amp;入力!C42&amp;"　"&amp;入力!E42)</f>
        <v/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/>
      </c>
      <c r="R50" s="391"/>
      <c r="S50" s="392"/>
      <c r="T50" s="409" t="str">
        <f>IF(入力!I41="","",入力!I41)</f>
        <v/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 t="str">
        <f>IF(入力!M41="","",入力!M41)</f>
        <v/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 t="str">
        <f>IF(入力!P41="","",入力!P41)</f>
        <v/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SEAフレンズ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435190440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栗原　久夫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506198762</v>
      </c>
      <c r="H7" s="265"/>
      <c r="I7" s="265"/>
      <c r="J7" s="265">
        <f>IF(入力!J7="","",入力!J7)</f>
        <v>15970</v>
      </c>
      <c r="K7" s="265"/>
      <c r="L7" s="265"/>
      <c r="M7" s="265">
        <f>IF(入力!M7="","",入力!M7)</f>
        <v>378403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伊藤　貴子</v>
      </c>
      <c r="D9" s="276"/>
      <c r="E9" s="276"/>
      <c r="F9" s="276"/>
      <c r="G9" s="265">
        <f>IF(入力!G9="","",入力!G9)</f>
        <v>515981104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長谷川　純子</v>
      </c>
      <c r="D11" s="276"/>
      <c r="E11" s="276"/>
      <c r="F11" s="276"/>
      <c r="G11" s="265">
        <f>IF(入力!G11="","",入力!G11)</f>
        <v>515978137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栗原　久夫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長谷川 　純子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南房総市千倉町瀬戸1956-4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090-2507-6064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090－2507－6064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栗原　果奈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千倉小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515978070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栗原　実英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千倉小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515978067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長谷川　明奈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千倉小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515977964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遠藤　万梨花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南三原小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515978113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加藤　千尋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千倉小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515978088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青木　菜緒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千倉小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515978058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伊藤　千輝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南三原小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513089970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10</v>
      </c>
      <c r="C39" s="275" t="str">
        <f>IF(入力!C40="","",入力!C40&amp;"　"&amp;入力!E40)</f>
        <v>石井　桜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富浦小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513469924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SEAフレンズ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435190440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栗原　久夫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506198762</v>
      </c>
      <c r="H7" s="265"/>
      <c r="I7" s="265"/>
      <c r="J7" s="265">
        <f>IF(入力!J7="","",入力!J7)</f>
        <v>15970</v>
      </c>
      <c r="K7" s="265"/>
      <c r="L7" s="265"/>
      <c r="M7" s="265">
        <f>IF(入力!M7="","",入力!M7)</f>
        <v>378403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伊藤　貴子</v>
      </c>
      <c r="D9" s="276"/>
      <c r="E9" s="276"/>
      <c r="F9" s="276"/>
      <c r="G9" s="265">
        <f>IF(入力!G9="","",入力!G9)</f>
        <v>515981104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長谷川　純子</v>
      </c>
      <c r="D11" s="276"/>
      <c r="E11" s="276"/>
      <c r="F11" s="276"/>
      <c r="G11" s="265">
        <f>IF(入力!G11="","",入力!G11)</f>
        <v>515978137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栗原　久夫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長谷川 　純子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南房総市千倉町瀬戸1956-4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090-2507-6064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090－2507－6064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栗原　果奈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千倉小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515978070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栗原　実英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千倉小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515978067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長谷川　明奈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千倉小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515977964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遠藤　万梨花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南三原小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515978113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加藤　千尋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千倉小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515978088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青木　菜緒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千倉小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515978058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伊藤　千輝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南三原小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513089970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10</v>
      </c>
      <c r="C39" s="275" t="str">
        <f>IF(入力!C40="","",入力!C40&amp;"　"&amp;入力!E40)</f>
        <v>石井　桜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富浦小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513469924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10</v>
      </c>
      <c r="J5" s="444" t="str">
        <f>IF(入力!A55="","",入力!A55)</f>
        <v>2016年4月に立ち上げ、今年度よりスポーツ少年団の県登録をしました。
まだまだ、ひよっこのチームですが、バレーに対する熱い情熱を持った監督に指導していただき、これからも躍進していけるよう頑張ます！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23020</v>
      </c>
      <c r="B7" s="33" t="str">
        <f>IF(入力!C3="","",入力!C3)</f>
        <v>SEAフレンズ</v>
      </c>
      <c r="C7" s="33" t="str">
        <f>IF(入力!C2="","",入力!C2)</f>
        <v>シーフレンズ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千倉</v>
      </c>
      <c r="T7" s="33"/>
      <c r="U7" s="33">
        <f>IF(入力!C4="","",入力!C4)</f>
        <v>435190440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栗原</v>
      </c>
      <c r="D16" s="33" t="str">
        <f>IF(入力!E8="","",入力!E8)</f>
        <v>久夫</v>
      </c>
      <c r="E16" s="33" t="str">
        <f>IF(入力!C7="","",入力!C7)</f>
        <v>クリハラ</v>
      </c>
      <c r="F16" s="33" t="str">
        <f>IF(入力!E7="","",入力!E7)</f>
        <v>ヒサオ</v>
      </c>
      <c r="G16" s="33">
        <f>IF(入力!G7="","",入力!G7)</f>
        <v>506198762</v>
      </c>
      <c r="H16" s="33">
        <f>IF(入力!J7="","",入力!J7)</f>
        <v>15970</v>
      </c>
      <c r="I16" s="33">
        <f>IF(入力!M7="","",入力!M7)</f>
        <v>378403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0005</v>
      </c>
      <c r="T16" s="33" t="str">
        <f>IF(入力!P8="","",入力!P8)</f>
        <v>南房総市千倉町牧田169-4</v>
      </c>
      <c r="U16" s="33" t="str">
        <f>IF(入力!AL7="","",入力!AL7)</f>
        <v>090</v>
      </c>
      <c r="V16" s="33" t="str">
        <f>IF(入力!AK8="","",入力!AK8)</f>
        <v>8039</v>
      </c>
      <c r="W16" s="33" t="str">
        <f>IF(入力!AP8="","",入力!AP8)</f>
        <v>5973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伊藤</v>
      </c>
      <c r="D17" s="33" t="str">
        <f>IF(入力!E10="","",入力!E10)</f>
        <v>貴子</v>
      </c>
      <c r="E17" s="33" t="str">
        <f>IF(入力!C9="","",入力!C9)</f>
        <v>イトウ</v>
      </c>
      <c r="F17" s="33" t="str">
        <f>IF(入力!E9="","",入力!E9)</f>
        <v>タカコ</v>
      </c>
      <c r="G17" s="33">
        <f>IF(入力!G9="","",入力!G9)</f>
        <v>515981104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2715</v>
      </c>
      <c r="T17" s="33" t="str">
        <f>IF(入力!P10="","",入力!P10)</f>
        <v>南房総市和田町下三原275-1</v>
      </c>
      <c r="U17" s="33" t="str">
        <f>IF(入力!AL9="","",入力!AL9)</f>
        <v>090</v>
      </c>
      <c r="V17" s="33" t="str">
        <f>IF(入力!AK10="","",入力!AK10)</f>
        <v>7238</v>
      </c>
      <c r="W17" s="33" t="str">
        <f>IF(入力!AP10="","",入力!AP10)</f>
        <v>2616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長谷川</v>
      </c>
      <c r="D20" s="33" t="str">
        <f>IF(入力!E12="","",入力!E12)</f>
        <v>純子</v>
      </c>
      <c r="E20" s="33" t="str">
        <f>IF(入力!C11="","",入力!C11)</f>
        <v>ハセガワ</v>
      </c>
      <c r="F20" s="33" t="str">
        <f>IF(入力!E11="","",入力!E11)</f>
        <v>ジュンコ</v>
      </c>
      <c r="G20" s="33">
        <f>IF(入力!G11="","",入力!G11)</f>
        <v>515978137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295</v>
      </c>
      <c r="S20" s="33" t="str">
        <f>IF(入力!W11="","",入力!W11)</f>
        <v>0004</v>
      </c>
      <c r="T20" s="33" t="str">
        <f>IF(入力!P12="","",入力!P12)</f>
        <v>南房総市千倉町瀬戸1956-4</v>
      </c>
      <c r="U20" s="33" t="str">
        <f>IF(入力!AL11="","",入力!AL11)</f>
        <v>090</v>
      </c>
      <c r="V20" s="33" t="str">
        <f>IF(入力!AK12="","",入力!AK12)</f>
        <v>2507</v>
      </c>
      <c r="W20" s="33" t="str">
        <f>IF(入力!AP12="","",入力!AP12)</f>
        <v>6064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 xml:space="preserve">長谷川 </v>
      </c>
      <c r="D22" s="33" t="str">
        <f>IF(入力!E16="","",入力!E16)</f>
        <v>純子</v>
      </c>
      <c r="E22" s="33" t="str">
        <f>IF(入力!C15="","",入力!C15)</f>
        <v>ﾊｾｶﾞﾜ</v>
      </c>
      <c r="F22" s="33" t="str">
        <f>IF(入力!E15="","",入力!E15)</f>
        <v>ｼﾞｭﾝｺ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2507</v>
      </c>
      <c r="P22" s="33">
        <f>IF(入力!G21="","",入力!G21)</f>
        <v>6064</v>
      </c>
      <c r="Q22" s="33"/>
      <c r="R22" s="33" t="str">
        <f>IF(入力!R15="","",入力!R15)</f>
        <v>295</v>
      </c>
      <c r="S22" s="33" t="str">
        <f>IF(入力!W15="","",入力!W15)</f>
        <v>0004</v>
      </c>
      <c r="T22" s="33" t="str">
        <f>IF(入力!P16="","",入力!P16)</f>
        <v>南房総市千倉町瀬戸1956-4</v>
      </c>
      <c r="U22" s="33" t="str">
        <f>IF(入力!AL15="","",入力!AL15)</f>
        <v>090</v>
      </c>
      <c r="V22" s="33" t="str">
        <f>IF(入力!AK16="","",入力!AK16)</f>
        <v>2507</v>
      </c>
      <c r="W22" s="33" t="str">
        <f>IF(入力!AP16="","",入力!AP16)</f>
        <v>6064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栗原</v>
      </c>
      <c r="D23" s="33" t="str">
        <f>IF(入力!$E$14="","",入力!$E$14)</f>
        <v>久夫</v>
      </c>
      <c r="E23" s="33" t="str">
        <f>IF(入力!$C$13="","",入力!$C$13)</f>
        <v>クリハラ</v>
      </c>
      <c r="F23" s="33" t="str">
        <f>IF(入力!$E$13="","",入力!$E$13)</f>
        <v>ヒサオ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栗原</v>
      </c>
      <c r="D24" s="75" t="str">
        <f>VLOOKUP($B$51,$A$53:$F$352,4)</f>
        <v>果奈</v>
      </c>
      <c r="E24" s="75" t="str">
        <f>VLOOKUP($B$51,$A$53:$F$352,5)</f>
        <v>クリハラ</v>
      </c>
      <c r="F24" s="75" t="str">
        <f>VLOOKUP($B$51,$A$53:$F$352,6)</f>
        <v>カナ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栗原</v>
      </c>
      <c r="D53" s="33" t="str">
        <f>IF(入力!E26="","",入力!E26)</f>
        <v>果奈</v>
      </c>
      <c r="E53" s="33" t="str">
        <f>IF(入力!C25="","",入力!C25)</f>
        <v>クリハラ</v>
      </c>
      <c r="F53" s="33" t="str">
        <f>IF(入力!E25="","",入力!E25)</f>
        <v>カナ</v>
      </c>
      <c r="G53" s="33">
        <f>IF(入力!M25="","",入力!M25)</f>
        <v>515978070</v>
      </c>
      <c r="H53" s="33" t="str">
        <f>IF(入力!I25="","",入力!I25)</f>
        <v>千倉小</v>
      </c>
      <c r="I53" s="33">
        <f>IF(入力!G25="","",入力!G25)</f>
        <v>6</v>
      </c>
      <c r="J53" s="33">
        <f>IF(入力!P25="","",入力!P25)</f>
        <v>161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栗原</v>
      </c>
      <c r="D54" s="33" t="str">
        <f>IF(入力!E28="","",入力!E28)</f>
        <v>実英</v>
      </c>
      <c r="E54" s="33" t="str">
        <f>IF(入力!C27="","",入力!C27)</f>
        <v>ｸﾘﾊﾗ</v>
      </c>
      <c r="F54" s="33" t="str">
        <f>IF(入力!E27="","",入力!E27)</f>
        <v>ミハナ</v>
      </c>
      <c r="G54" s="33">
        <f>IF(入力!M27="","",入力!M27)</f>
        <v>515978067</v>
      </c>
      <c r="H54" s="33" t="str">
        <f>IF(入力!I27="","",入力!I27)</f>
        <v>千倉小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長谷川</v>
      </c>
      <c r="D55" s="33" t="str">
        <f>IF(入力!E30="","",入力!E30)</f>
        <v>明奈</v>
      </c>
      <c r="E55" s="33" t="str">
        <f>IF(入力!C29="","",入力!C29)</f>
        <v>ﾊｾｶﾞﾜ</v>
      </c>
      <c r="F55" s="33" t="str">
        <f>IF(入力!E29="","",入力!E29)</f>
        <v>ｱｷﾅ</v>
      </c>
      <c r="G55" s="33">
        <f>IF(入力!M29="","",入力!M29)</f>
        <v>515977964</v>
      </c>
      <c r="H55" s="33" t="str">
        <f>IF(入力!I29="","",入力!I29)</f>
        <v>千倉小</v>
      </c>
      <c r="I55" s="33">
        <f>IF(入力!G29="","",入力!G29)</f>
        <v>5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遠藤</v>
      </c>
      <c r="D56" s="33" t="str">
        <f>IF(入力!E32="","",入力!E32)</f>
        <v>万梨花</v>
      </c>
      <c r="E56" s="33" t="str">
        <f>IF(入力!C31="","",入力!C31)</f>
        <v>ｴﾝﾄﾞｳ</v>
      </c>
      <c r="F56" s="33" t="str">
        <f>IF(入力!E31="","",入力!E31)</f>
        <v>ﾏﾘｶ</v>
      </c>
      <c r="G56" s="33">
        <f>IF(入力!M31="","",入力!M31)</f>
        <v>515978113</v>
      </c>
      <c r="H56" s="33" t="str">
        <f>IF(入力!I31="","",入力!I31)</f>
        <v>南三原小</v>
      </c>
      <c r="I56" s="33">
        <f>IF(入力!G31="","",入力!G31)</f>
        <v>5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加藤</v>
      </c>
      <c r="D57" s="33" t="str">
        <f>IF(入力!E34="","",入力!E34)</f>
        <v>千尋</v>
      </c>
      <c r="E57" s="33" t="str">
        <f>IF(入力!C33="","",入力!C33)</f>
        <v>ｶﾄｳ</v>
      </c>
      <c r="F57" s="33" t="str">
        <f>IF(入力!E33="","",入力!E33)</f>
        <v>ﾁﾋﾛ</v>
      </c>
      <c r="G57" s="33">
        <f>IF(入力!M33="","",入力!M33)</f>
        <v>515978088</v>
      </c>
      <c r="H57" s="33" t="str">
        <f>IF(入力!I33="","",入力!I33)</f>
        <v>千倉小</v>
      </c>
      <c r="I57" s="33">
        <f>IF(入力!G33="","",入力!G33)</f>
        <v>5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青木</v>
      </c>
      <c r="D58" s="33" t="str">
        <f>IF(入力!E36="","",入力!E36)</f>
        <v>菜緒</v>
      </c>
      <c r="E58" s="33" t="str">
        <f>IF(入力!C35="","",入力!C35)</f>
        <v>ｱｵｷ</v>
      </c>
      <c r="F58" s="33" t="str">
        <f>IF(入力!E35="","",入力!E35)</f>
        <v>ﾅｵ</v>
      </c>
      <c r="G58" s="33">
        <f>IF(入力!M35="","",入力!M35)</f>
        <v>515978058</v>
      </c>
      <c r="H58" s="33" t="str">
        <f>IF(入力!I35="","",入力!I35)</f>
        <v>千倉小</v>
      </c>
      <c r="I58" s="33">
        <f>IF(入力!G35="","",入力!G35)</f>
        <v>5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伊藤</v>
      </c>
      <c r="D59" s="33" t="str">
        <f>IF(入力!E38="","",入力!E38)</f>
        <v>千輝</v>
      </c>
      <c r="E59" s="33" t="str">
        <f>IF(入力!C37="","",入力!C37)</f>
        <v>イトウ</v>
      </c>
      <c r="F59" s="33" t="str">
        <f>IF(入力!E37="","",入力!E37)</f>
        <v>ﾁｱｷ</v>
      </c>
      <c r="G59" s="33">
        <f>IF(入力!M37="","",入力!M37)</f>
        <v>513089970</v>
      </c>
      <c r="H59" s="33" t="str">
        <f>IF(入力!I37="","",入力!I37)</f>
        <v>南三原小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10</v>
      </c>
      <c r="C60" s="33" t="str">
        <f>IF(入力!C40="","",入力!C40)</f>
        <v>石井</v>
      </c>
      <c r="D60" s="33" t="str">
        <f>IF(入力!E40="","",入力!E40)</f>
        <v>桜</v>
      </c>
      <c r="E60" s="33" t="str">
        <f>IF(入力!C39="","",入力!C39)</f>
        <v>イシイ</v>
      </c>
      <c r="F60" s="33" t="str">
        <f>IF(入力!E39="","",入力!E39)</f>
        <v>ｻｸﾗ</v>
      </c>
      <c r="G60" s="33">
        <f>IF(入力!M39="","",入力!M39)</f>
        <v>513469924</v>
      </c>
      <c r="H60" s="33" t="str">
        <f>IF(入力!I39="","",入力!I39)</f>
        <v>富浦小</v>
      </c>
      <c r="I60" s="33">
        <f>IF(入力!G39="","",入力!G39)</f>
        <v>4</v>
      </c>
      <c r="J60" s="33">
        <f>IF(入力!P39="","",入力!P39)</f>
        <v>148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hanahana1</cp:lastModifiedBy>
  <cp:lastPrinted>2017-09-26T05:37:54Z</cp:lastPrinted>
  <dcterms:created xsi:type="dcterms:W3CDTF">2014-04-05T09:56:00Z</dcterms:created>
  <dcterms:modified xsi:type="dcterms:W3CDTF">2017-09-26T05:51:47Z</dcterms:modified>
</cp:coreProperties>
</file>