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45" windowWidth="19395" windowHeight="804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<sst xmlns="http://schemas.openxmlformats.org/spreadsheetml/2006/main" count="403" uniqueCount="264">
  <si>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</si>
  <si>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</si>
  <si>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</si>
  <si>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</si>
  <si>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</si>
  <si>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</si>
  <si>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</si>
  <si>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</si>
  <si>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</si>
  <si>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</si>
  <si>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</si>
  <si>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</si>
  <si>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</si>
  <si>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</si>
  <si>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</si>
  <si>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</si>
  <si>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</si>
  <si>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</si>
  <si>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</si>
  <si>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</si>
  <si>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</si>
  <si>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</si>
  <si>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</si>
  <si>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</si>
  <si>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</si>
  <si>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</si>
  <si>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</si>
  <si>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</si>
  <si>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</si>
  <si>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</si>
  <si>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</si>
  <si>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</si>
  <si>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</si>
  <si>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</si>
  <si>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</si>
  <si>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</si>
  <si>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</si>
  <si>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</si>
  <si>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</si>
  <si>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</si>
  <si>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</si>
  <si>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</si>
  <si>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</si>
  <si>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</si>
  <si>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</si>
  <si>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</si>
  <si>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</si>
  <si>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</si>
  <si>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</si>
  <si>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</si>
  <si>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</si>
  <si>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</si>
  <si>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</si>
  <si>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</si>
  <si>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</si>
  <si>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</si>
  <si>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</si>
  <si>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</si>
  <si>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</si>
  <si>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</si>
  <si>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</si>
  <si>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</si>
  <si>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</si>
  <si>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</si>
  <si>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</si>
  <si>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</si>
  <si>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</si>
  <si>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</si>
  <si>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</si>
  <si>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</si>
  <si>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</si>
  <si>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</si>
  <si>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</si>
  <si>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</si>
  <si>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</si>
  <si>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</si>
  <si>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</si>
  <si>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</si>
  <si>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</si>
  <si>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</si>
  <si>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</si>
  <si>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</si>
  <si>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</si>
  <si>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</si>
  <si>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</si>
  <si>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</si>
  <si>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</si>
  <si>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</si>
  <si>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</si>
  <si>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</si>
  <si>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</si>
  <si>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</si>
  <si>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</si>
  <si>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</si>
  <si>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</si>
  <si>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</si>
  <si>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</si>
  <si>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</si>
  <si>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</si>
  <si>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</si>
  <si>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</si>
  <si>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</si>
  <si>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</si>
  <si>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</si>
  <si>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</si>
  <si>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</si>
  <si>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</si>
  <si>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</si>
  <si>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</si>
  <si>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</si>
  <si>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</si>
  <si>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</si>
  <si>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</si>
  <si>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</si>
  <si>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</si>
  <si>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</si>
  <si>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</si>
  <si>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</si>
  <si>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</si>
  <si>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</si>
  <si>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</si>
  <si>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</si>
  <si>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</si>
  <si>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</si>
  <si>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</si>
  <si>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</si>
  <si>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</si>
  <si>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</si>
  <si>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</si>
  <si>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</si>
  <si>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</si>
  <si>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</si>
  <si>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</si>
  <si>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</si>
  <si>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</si>
  <si>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</si>
  <si>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</si>
  <si>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</si>
  <si>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</si>
  <si>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</si>
  <si>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</si>
  <si>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</si>
  <si>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</si>
  <si>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</si>
  <si>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</si>
  <si>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</si>
  <si>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</si>
  <si>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</si>
  <si>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</si>
  <si>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</si>
  <si>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</si>
  <si>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</si>
  <si>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</si>
  <si>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</si>
  <si>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</si>
  <si>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</si>
  <si>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</si>
  <si>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</si>
  <si>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</si>
  <si>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</si>
  <si>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</si>
  <si>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</si>
  <si>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</si>
  <si>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</si>
  <si>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</si>
  <si>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</si>
  <si>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</si>
  <si>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</si>
  <si>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</si>
  <si>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</si>
  <si>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</si>
  <si>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</si>
  <si>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</si>
  <si>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</si>
  <si>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</si>
  <si>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</si>
  <si>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</si>
  <si>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</si>
  <si>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</si>
  <si>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</si>
  <si>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</si>
  <si>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</si>
  <si>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</si>
  <si>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</si>
  <si>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</si>
  <si>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</si>
  <si>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</si>
  <si>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</si>
  <si>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</si>
  <si>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</si>
  <si>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</si>
  <si>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</si>
  <si>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</si>
  <si>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</si>
  <si>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</si>
  <si>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</si>
  <si>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</si>
  <si>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</si>
  <si>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</si>
  <si>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</si>
  <si>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SEA</t>
    </r>
    <r>
      <rPr>
        <sz val="16"/>
        <color indexed="8"/>
        <rFont val="ＭＳ Ｐゴシック"/>
        <family val="3"/>
        <charset val="128"/>
      </rPr>
      <t>フレンズ</t>
    </r>
    <phoneticPr fontId="2"/>
  </si>
  <si>
    <t>南房総市</t>
    <rPh sb="0" eb="4">
      <t>ミナミボウソウシ</t>
    </rPh>
    <phoneticPr fontId="2"/>
  </si>
  <si>
    <t>栗原</t>
    <rPh sb="0" eb="2">
      <t>クリハラ</t>
    </rPh>
    <phoneticPr fontId="2"/>
  </si>
  <si>
    <t>久夫</t>
    <rPh sb="0" eb="2">
      <t>ヒサオ</t>
    </rPh>
    <phoneticPr fontId="2"/>
  </si>
  <si>
    <t>ヒサオ</t>
    <phoneticPr fontId="2"/>
  </si>
  <si>
    <t>伊藤</t>
    <rPh sb="0" eb="2">
      <t>イトウ</t>
    </rPh>
    <phoneticPr fontId="2"/>
  </si>
  <si>
    <t>貴子</t>
    <rPh sb="0" eb="2">
      <t>タカコ</t>
    </rPh>
    <phoneticPr fontId="2"/>
  </si>
  <si>
    <t>イトウ</t>
    <phoneticPr fontId="2"/>
  </si>
  <si>
    <t>タカコ</t>
    <phoneticPr fontId="2"/>
  </si>
  <si>
    <t>長谷川</t>
    <rPh sb="0" eb="3">
      <t>ハセガワ</t>
    </rPh>
    <phoneticPr fontId="2"/>
  </si>
  <si>
    <t>純子</t>
    <rPh sb="0" eb="2">
      <t>ジュンコ</t>
    </rPh>
    <phoneticPr fontId="2"/>
  </si>
  <si>
    <t>ハセガワ</t>
    <phoneticPr fontId="2"/>
  </si>
  <si>
    <t>ジュンコ</t>
    <phoneticPr fontId="2"/>
  </si>
  <si>
    <t>クリハラ</t>
    <phoneticPr fontId="2"/>
  </si>
  <si>
    <t>ハセガワ</t>
    <phoneticPr fontId="2"/>
  </si>
  <si>
    <t>ジュンコ</t>
    <phoneticPr fontId="2"/>
  </si>
  <si>
    <t>‘090</t>
    <phoneticPr fontId="2"/>
  </si>
  <si>
    <t>クリハラ</t>
    <phoneticPr fontId="2"/>
  </si>
  <si>
    <t>明奈</t>
    <rPh sb="0" eb="2">
      <t>アキナ</t>
    </rPh>
    <phoneticPr fontId="2"/>
  </si>
  <si>
    <t>アキナ</t>
    <phoneticPr fontId="2"/>
  </si>
  <si>
    <t>遠藤</t>
    <rPh sb="0" eb="2">
      <t>エンドウ</t>
    </rPh>
    <phoneticPr fontId="2"/>
  </si>
  <si>
    <t>万梨花</t>
    <rPh sb="0" eb="1">
      <t>マン</t>
    </rPh>
    <rPh sb="1" eb="2">
      <t>ナシ</t>
    </rPh>
    <rPh sb="2" eb="3">
      <t>ハナ</t>
    </rPh>
    <phoneticPr fontId="2"/>
  </si>
  <si>
    <t>エンドウ</t>
    <phoneticPr fontId="2"/>
  </si>
  <si>
    <t>マリカ</t>
    <phoneticPr fontId="2"/>
  </si>
  <si>
    <t>カトウ</t>
    <phoneticPr fontId="2"/>
  </si>
  <si>
    <t>チヒロ</t>
    <phoneticPr fontId="2"/>
  </si>
  <si>
    <t>加藤</t>
    <rPh sb="0" eb="2">
      <t>カトウ</t>
    </rPh>
    <phoneticPr fontId="2"/>
  </si>
  <si>
    <t>千尋</t>
    <rPh sb="0" eb="2">
      <t>チヒロ</t>
    </rPh>
    <phoneticPr fontId="2"/>
  </si>
  <si>
    <t>アオキ</t>
    <phoneticPr fontId="2"/>
  </si>
  <si>
    <t>ナオ</t>
    <phoneticPr fontId="2"/>
  </si>
  <si>
    <t>青木</t>
    <rPh sb="0" eb="2">
      <t>アオキ</t>
    </rPh>
    <phoneticPr fontId="2"/>
  </si>
  <si>
    <t>菜緒</t>
    <rPh sb="0" eb="1">
      <t>ナ</t>
    </rPh>
    <rPh sb="1" eb="2">
      <t>オ</t>
    </rPh>
    <phoneticPr fontId="2"/>
  </si>
  <si>
    <t>チアキ</t>
    <phoneticPr fontId="2"/>
  </si>
  <si>
    <t>千輝</t>
    <rPh sb="0" eb="1">
      <t>セン</t>
    </rPh>
    <rPh sb="1" eb="2">
      <t>テル</t>
    </rPh>
    <phoneticPr fontId="2"/>
  </si>
  <si>
    <t>イシイ</t>
    <phoneticPr fontId="2"/>
  </si>
  <si>
    <t>サクラ</t>
    <phoneticPr fontId="2"/>
  </si>
  <si>
    <t>石井</t>
    <rPh sb="0" eb="2">
      <t>イシイ</t>
    </rPh>
    <phoneticPr fontId="2"/>
  </si>
  <si>
    <t>桜</t>
    <rPh sb="0" eb="1">
      <t>サクラ</t>
    </rPh>
    <phoneticPr fontId="2"/>
  </si>
  <si>
    <t>千倉小</t>
    <rPh sb="0" eb="2">
      <t>チクラ</t>
    </rPh>
    <rPh sb="2" eb="3">
      <t>ショウ</t>
    </rPh>
    <phoneticPr fontId="2"/>
  </si>
  <si>
    <t>南原小</t>
    <rPh sb="0" eb="2">
      <t>ミナミハラ</t>
    </rPh>
    <rPh sb="2" eb="3">
      <t>ショウ</t>
    </rPh>
    <phoneticPr fontId="2"/>
  </si>
  <si>
    <t>富浦小</t>
    <rPh sb="0" eb="2">
      <t>トミウラ</t>
    </rPh>
    <rPh sb="2" eb="3">
      <t>ショウ</t>
    </rPh>
    <phoneticPr fontId="2"/>
  </si>
  <si>
    <t>295</t>
    <phoneticPr fontId="2"/>
  </si>
  <si>
    <t>0004</t>
    <phoneticPr fontId="2"/>
  </si>
  <si>
    <t>千葉県南房総市千倉町瀬戸1956-4</t>
    <rPh sb="0" eb="3">
      <t>チバケン</t>
    </rPh>
    <rPh sb="3" eb="7">
      <t>ミナミボウソウシ</t>
    </rPh>
    <rPh sb="7" eb="9">
      <t>チクラ</t>
    </rPh>
    <rPh sb="9" eb="10">
      <t>チョウ</t>
    </rPh>
    <rPh sb="10" eb="12">
      <t>セト</t>
    </rPh>
    <phoneticPr fontId="2"/>
  </si>
  <si>
    <t>0005</t>
    <phoneticPr fontId="2"/>
  </si>
  <si>
    <t>090</t>
    <phoneticPr fontId="2"/>
  </si>
  <si>
    <t>2507</t>
    <phoneticPr fontId="2"/>
  </si>
  <si>
    <t>6064</t>
    <phoneticPr fontId="2"/>
  </si>
  <si>
    <t>①</t>
    <phoneticPr fontId="2"/>
  </si>
  <si>
    <t>8039</t>
    <phoneticPr fontId="2"/>
  </si>
  <si>
    <t>5973</t>
    <phoneticPr fontId="2"/>
  </si>
  <si>
    <t>299</t>
    <phoneticPr fontId="2"/>
  </si>
  <si>
    <t>2715</t>
    <phoneticPr fontId="2"/>
  </si>
  <si>
    <t>千葉県南房総市下三原271-5</t>
    <rPh sb="0" eb="3">
      <t>チバケン</t>
    </rPh>
    <rPh sb="3" eb="7">
      <t>ミナミボウソウシ</t>
    </rPh>
    <rPh sb="7" eb="8">
      <t>シモ</t>
    </rPh>
    <rPh sb="8" eb="10">
      <t>ミハラ</t>
    </rPh>
    <phoneticPr fontId="2"/>
  </si>
  <si>
    <t>　千倉</t>
    <rPh sb="1" eb="3">
      <t>チクラ</t>
    </rPh>
    <phoneticPr fontId="2"/>
  </si>
  <si>
    <t>ＪＲ内房</t>
    <rPh sb="2" eb="4">
      <t>ウチボウ</t>
    </rPh>
    <phoneticPr fontId="2"/>
  </si>
  <si>
    <t>7238</t>
    <phoneticPr fontId="2"/>
  </si>
  <si>
    <t>2616</t>
    <phoneticPr fontId="2"/>
  </si>
  <si>
    <t>2507</t>
    <phoneticPr fontId="2"/>
  </si>
  <si>
    <t>6064</t>
    <phoneticPr fontId="2"/>
  </si>
  <si>
    <t>　私たちのチームは、基本を大切に日々の練習に取り組んできました。
監督、コーチ、6年生に支えてもらい、県大会へ出場でき、心から感謝しています。
選手も誰一人欠けることのできない状況ですが、精一杯のプレーと声で、1年の成果を見せます！</t>
    <rPh sb="1" eb="2">
      <t>ワタシ</t>
    </rPh>
    <rPh sb="10" eb="12">
      <t>キホン</t>
    </rPh>
    <rPh sb="13" eb="15">
      <t>タイセツ</t>
    </rPh>
    <rPh sb="16" eb="18">
      <t>ヒビ</t>
    </rPh>
    <rPh sb="19" eb="21">
      <t>レンシュウ</t>
    </rPh>
    <rPh sb="22" eb="23">
      <t>ト</t>
    </rPh>
    <rPh sb="24" eb="25">
      <t>ク</t>
    </rPh>
    <rPh sb="33" eb="35">
      <t>カントク</t>
    </rPh>
    <rPh sb="41" eb="43">
      <t>ネンセイ</t>
    </rPh>
    <rPh sb="44" eb="45">
      <t>ササ</t>
    </rPh>
    <rPh sb="51" eb="52">
      <t>ケン</t>
    </rPh>
    <rPh sb="52" eb="54">
      <t>タイカイ</t>
    </rPh>
    <rPh sb="55" eb="57">
      <t>シュツジョウ</t>
    </rPh>
    <rPh sb="60" eb="61">
      <t>ココロ</t>
    </rPh>
    <rPh sb="63" eb="65">
      <t>カンシャ</t>
    </rPh>
    <rPh sb="72" eb="74">
      <t>センシュ</t>
    </rPh>
    <rPh sb="75" eb="78">
      <t>ダレヒトリ</t>
    </rPh>
    <rPh sb="78" eb="79">
      <t>カ</t>
    </rPh>
    <rPh sb="88" eb="90">
      <t>ジョウキョウ</t>
    </rPh>
    <rPh sb="94" eb="97">
      <t>セイイッパイ</t>
    </rPh>
    <rPh sb="102" eb="103">
      <t>コエ</t>
    </rPh>
    <rPh sb="106" eb="107">
      <t>ネン</t>
    </rPh>
    <rPh sb="108" eb="110">
      <t>セイカ</t>
    </rPh>
    <rPh sb="111" eb="112">
      <t>ミ</t>
    </rPh>
    <phoneticPr fontId="2"/>
  </si>
  <si>
    <t>シーフレンズ</t>
    <phoneticPr fontId="2"/>
  </si>
  <si>
    <t>千葉県南房総市千倉町牧田169-4</t>
    <rPh sb="0" eb="3">
      <t>チバケン</t>
    </rPh>
    <rPh sb="3" eb="7">
      <t>ミナミボウソウシ</t>
    </rPh>
    <rPh sb="7" eb="9">
      <t>チクラ</t>
    </rPh>
    <rPh sb="9" eb="10">
      <t>チョウ</t>
    </rPh>
    <rPh sb="10" eb="11">
      <t>マキ</t>
    </rPh>
    <rPh sb="11" eb="12">
      <t>タ</t>
    </rPh>
    <phoneticPr fontId="2"/>
  </si>
  <si>
    <t>長谷川</t>
    <rPh sb="0" eb="3">
      <t>ハセガワ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</si>
</sst>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261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8" t="s">
        <v>201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182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435190440</v>
      </c>
      <c r="D4" s="94"/>
      <c r="E4" s="94"/>
      <c r="F4" s="94"/>
      <c r="G4" s="94"/>
      <c r="H4" s="94"/>
      <c r="I4" s="95"/>
      <c r="J4" s="144" t="s">
        <v>185</v>
      </c>
      <c r="K4" s="145"/>
      <c r="L4" s="145"/>
      <c r="M4" s="145"/>
      <c r="N4" s="145"/>
      <c r="O4" s="146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>
        <v>23020</v>
      </c>
      <c r="K5" s="147"/>
      <c r="L5" s="147"/>
      <c r="M5" s="147"/>
      <c r="N5" s="147"/>
      <c r="O5" s="147"/>
      <c r="P5" s="198" t="s">
        <v>255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254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9" t="s">
        <v>217</v>
      </c>
      <c r="D7" s="132"/>
      <c r="E7" s="110" t="s">
        <v>204</v>
      </c>
      <c r="F7" s="111"/>
      <c r="G7" s="92">
        <v>506198762</v>
      </c>
      <c r="H7" s="92"/>
      <c r="I7" s="92"/>
      <c r="J7" s="92"/>
      <c r="K7" s="92"/>
      <c r="L7" s="92"/>
      <c r="M7" s="92">
        <v>378403</v>
      </c>
      <c r="N7" s="92"/>
      <c r="O7" s="92"/>
      <c r="P7" s="89" t="s">
        <v>72</v>
      </c>
      <c r="Q7" s="90"/>
      <c r="R7" s="108" t="s">
        <v>241</v>
      </c>
      <c r="S7" s="108"/>
      <c r="T7" s="108"/>
      <c r="U7" s="108"/>
      <c r="V7" s="50" t="s">
        <v>73</v>
      </c>
      <c r="W7" s="107" t="s">
        <v>244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8" t="s">
        <v>245</v>
      </c>
      <c r="AM7" s="148"/>
      <c r="AN7" s="148"/>
      <c r="AO7" s="148"/>
      <c r="AP7" s="148"/>
      <c r="AQ7" s="148"/>
      <c r="AR7" s="148"/>
      <c r="AS7" s="59" t="s">
        <v>75</v>
      </c>
      <c r="AT7" s="257">
        <v>57</v>
      </c>
    </row>
    <row r="8" spans="1:51" ht="18" customHeight="1">
      <c r="A8" s="99"/>
      <c r="B8" s="100"/>
      <c r="C8" s="137" t="s">
        <v>202</v>
      </c>
      <c r="D8" s="135"/>
      <c r="E8" s="138" t="s">
        <v>203</v>
      </c>
      <c r="F8" s="136"/>
      <c r="G8" s="92"/>
      <c r="H8" s="92"/>
      <c r="I8" s="92"/>
      <c r="J8" s="92"/>
      <c r="K8" s="92"/>
      <c r="L8" s="92"/>
      <c r="M8" s="92"/>
      <c r="N8" s="92"/>
      <c r="O8" s="92"/>
      <c r="P8" s="149" t="s">
        <v>262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249</v>
      </c>
      <c r="AL8" s="152"/>
      <c r="AM8" s="152"/>
      <c r="AN8" s="152"/>
      <c r="AO8" s="60" t="s">
        <v>76</v>
      </c>
      <c r="AP8" s="152" t="s">
        <v>250</v>
      </c>
      <c r="AQ8" s="152"/>
      <c r="AR8" s="152"/>
      <c r="AS8" s="153"/>
      <c r="AT8" s="257"/>
    </row>
    <row r="9" spans="1:51" ht="14.45" customHeight="1">
      <c r="A9" s="99" t="s">
        <v>150</v>
      </c>
      <c r="B9" s="100"/>
      <c r="C9" s="139" t="s">
        <v>207</v>
      </c>
      <c r="D9" s="132"/>
      <c r="E9" s="110" t="s">
        <v>208</v>
      </c>
      <c r="F9" s="111"/>
      <c r="G9" s="92">
        <v>515981104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251</v>
      </c>
      <c r="S9" s="108"/>
      <c r="T9" s="108"/>
      <c r="U9" s="108"/>
      <c r="V9" s="50" t="s">
        <v>73</v>
      </c>
      <c r="W9" s="107" t="s">
        <v>252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8" t="s">
        <v>245</v>
      </c>
      <c r="AM9" s="148"/>
      <c r="AN9" s="148"/>
      <c r="AO9" s="148"/>
      <c r="AP9" s="148"/>
      <c r="AQ9" s="148"/>
      <c r="AR9" s="148"/>
      <c r="AS9" s="59" t="s">
        <v>194</v>
      </c>
      <c r="AT9" s="258">
        <v>39</v>
      </c>
    </row>
    <row r="10" spans="1:51" ht="18" customHeight="1">
      <c r="A10" s="99"/>
      <c r="B10" s="100"/>
      <c r="C10" s="137" t="s">
        <v>205</v>
      </c>
      <c r="D10" s="135"/>
      <c r="E10" s="138" t="s">
        <v>206</v>
      </c>
      <c r="F10" s="136"/>
      <c r="G10" s="92"/>
      <c r="H10" s="92"/>
      <c r="I10" s="92"/>
      <c r="J10" s="92"/>
      <c r="K10" s="92"/>
      <c r="L10" s="92"/>
      <c r="M10" s="92"/>
      <c r="N10" s="92"/>
      <c r="O10" s="92"/>
      <c r="P10" s="149" t="s">
        <v>253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05"/>
      <c r="AK10" s="151" t="s">
        <v>256</v>
      </c>
      <c r="AL10" s="152"/>
      <c r="AM10" s="152"/>
      <c r="AN10" s="152"/>
      <c r="AO10" s="60" t="s">
        <v>195</v>
      </c>
      <c r="AP10" s="152" t="s">
        <v>257</v>
      </c>
      <c r="AQ10" s="152"/>
      <c r="AR10" s="152"/>
      <c r="AS10" s="153"/>
      <c r="AT10" s="258"/>
    </row>
    <row r="11" spans="1:51" ht="14.45" customHeight="1">
      <c r="A11" s="99" t="s">
        <v>151</v>
      </c>
      <c r="B11" s="100"/>
      <c r="C11" s="139" t="s">
        <v>211</v>
      </c>
      <c r="D11" s="132"/>
      <c r="E11" s="110" t="s">
        <v>212</v>
      </c>
      <c r="F11" s="111"/>
      <c r="G11" s="92">
        <v>515978137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241</v>
      </c>
      <c r="S11" s="108"/>
      <c r="T11" s="108"/>
      <c r="U11" s="108"/>
      <c r="V11" s="50" t="s">
        <v>73</v>
      </c>
      <c r="W11" s="107" t="s">
        <v>242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8" t="s">
        <v>245</v>
      </c>
      <c r="AM11" s="148"/>
      <c r="AN11" s="148"/>
      <c r="AO11" s="148"/>
      <c r="AP11" s="148"/>
      <c r="AQ11" s="148"/>
      <c r="AR11" s="148"/>
      <c r="AS11" s="59" t="s">
        <v>194</v>
      </c>
      <c r="AT11" s="258">
        <v>40</v>
      </c>
    </row>
    <row r="12" spans="1:51" ht="18" customHeight="1">
      <c r="A12" s="99"/>
      <c r="B12" s="100"/>
      <c r="C12" s="137" t="s">
        <v>209</v>
      </c>
      <c r="D12" s="135"/>
      <c r="E12" s="138" t="s">
        <v>210</v>
      </c>
      <c r="F12" s="136"/>
      <c r="G12" s="92"/>
      <c r="H12" s="92"/>
      <c r="I12" s="92"/>
      <c r="J12" s="92"/>
      <c r="K12" s="92"/>
      <c r="L12" s="92"/>
      <c r="M12" s="92"/>
      <c r="N12" s="92"/>
      <c r="O12" s="92"/>
      <c r="P12" s="149" t="s">
        <v>243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05"/>
      <c r="AK12" s="151" t="s">
        <v>258</v>
      </c>
      <c r="AL12" s="152"/>
      <c r="AM12" s="152"/>
      <c r="AN12" s="152"/>
      <c r="AO12" s="60" t="s">
        <v>195</v>
      </c>
      <c r="AP12" s="152" t="s">
        <v>259</v>
      </c>
      <c r="AQ12" s="152"/>
      <c r="AR12" s="152"/>
      <c r="AS12" s="153"/>
      <c r="AT12" s="258"/>
    </row>
    <row r="13" spans="1:51" ht="15" customHeight="1">
      <c r="A13" s="99" t="s">
        <v>152</v>
      </c>
      <c r="B13" s="100"/>
      <c r="C13" s="139" t="s">
        <v>213</v>
      </c>
      <c r="D13" s="132"/>
      <c r="E13" s="110" t="s">
        <v>204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37" t="s">
        <v>202</v>
      </c>
      <c r="D14" s="135"/>
      <c r="E14" s="138" t="s">
        <v>203</v>
      </c>
      <c r="F14" s="136"/>
      <c r="G14" s="133"/>
      <c r="H14" s="133"/>
      <c r="I14" s="133"/>
      <c r="J14" s="133"/>
      <c r="K14" s="133"/>
      <c r="L14" s="133"/>
      <c r="M14" s="133"/>
      <c r="N14" s="133"/>
      <c r="O14" s="133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3" t="s">
        <v>166</v>
      </c>
      <c r="B15" s="100"/>
      <c r="C15" s="139" t="s">
        <v>214</v>
      </c>
      <c r="D15" s="132"/>
      <c r="E15" s="110" t="s">
        <v>215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241</v>
      </c>
      <c r="S15" s="108"/>
      <c r="T15" s="108"/>
      <c r="U15" s="108"/>
      <c r="V15" s="49" t="s">
        <v>73</v>
      </c>
      <c r="W15" s="107" t="s">
        <v>242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8" t="s">
        <v>245</v>
      </c>
      <c r="AM15" s="148"/>
      <c r="AN15" s="148"/>
      <c r="AO15" s="148"/>
      <c r="AP15" s="148"/>
      <c r="AQ15" s="148"/>
      <c r="AR15" s="148"/>
      <c r="AS15" s="59" t="s">
        <v>194</v>
      </c>
      <c r="AT15" s="258"/>
    </row>
    <row r="16" spans="1:51" ht="18" customHeight="1">
      <c r="A16" s="99"/>
      <c r="B16" s="100"/>
      <c r="C16" s="137" t="s">
        <v>209</v>
      </c>
      <c r="D16" s="135"/>
      <c r="E16" s="138" t="s">
        <v>210</v>
      </c>
      <c r="F16" s="136"/>
      <c r="G16" s="133"/>
      <c r="H16" s="133"/>
      <c r="I16" s="133"/>
      <c r="J16" s="133"/>
      <c r="K16" s="133"/>
      <c r="L16" s="133"/>
      <c r="M16" s="133"/>
      <c r="N16" s="133"/>
      <c r="O16" s="133"/>
      <c r="P16" s="149" t="s">
        <v>243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205"/>
      <c r="AK16" s="151" t="s">
        <v>246</v>
      </c>
      <c r="AL16" s="152"/>
      <c r="AM16" s="152"/>
      <c r="AN16" s="152"/>
      <c r="AO16" s="60" t="s">
        <v>195</v>
      </c>
      <c r="AP16" s="152" t="s">
        <v>247</v>
      </c>
      <c r="AQ16" s="152"/>
      <c r="AR16" s="152"/>
      <c r="AS16" s="153"/>
      <c r="AT16" s="258"/>
    </row>
    <row r="17" spans="1:46">
      <c r="A17" s="99" t="s">
        <v>6</v>
      </c>
      <c r="B17" s="100"/>
      <c r="C17" s="158" t="str">
        <f>IF(P16="","",P16)</f>
        <v>千葉県南房総市千倉町瀬戸1956-4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090-2507-6064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216</v>
      </c>
      <c r="D21" s="78"/>
      <c r="E21" s="78">
        <v>2507</v>
      </c>
      <c r="F21" s="78"/>
      <c r="G21" s="78">
        <v>6064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198</v>
      </c>
      <c r="B23" s="140" t="s">
        <v>154</v>
      </c>
      <c r="C23" s="159" t="s">
        <v>173</v>
      </c>
      <c r="D23" s="160"/>
      <c r="E23" s="161" t="s">
        <v>174</v>
      </c>
      <c r="F23" s="162"/>
      <c r="G23" s="140" t="s">
        <v>155</v>
      </c>
      <c r="H23" s="140"/>
      <c r="I23" s="140" t="s">
        <v>156</v>
      </c>
      <c r="J23" s="140"/>
      <c r="K23" s="140"/>
      <c r="L23" s="140"/>
      <c r="M23" s="140" t="s">
        <v>157</v>
      </c>
      <c r="N23" s="140"/>
      <c r="O23" s="140"/>
      <c r="P23" s="227" t="s">
        <v>167</v>
      </c>
      <c r="Q23" s="140"/>
      <c r="R23" s="140"/>
      <c r="S23" s="140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7" t="s">
        <v>248</v>
      </c>
      <c r="C25" s="458" t="s">
        <v>211</v>
      </c>
      <c r="D25" s="459"/>
      <c r="E25" s="456" t="s">
        <v>219</v>
      </c>
      <c r="F25" s="457"/>
      <c r="G25" s="112">
        <v>5</v>
      </c>
      <c r="H25" s="114"/>
      <c r="I25" s="126" t="s">
        <v>238</v>
      </c>
      <c r="J25" s="447"/>
      <c r="K25" s="447"/>
      <c r="L25" s="448"/>
      <c r="M25" s="112">
        <v>515978070</v>
      </c>
      <c r="N25" s="113"/>
      <c r="O25" s="114"/>
      <c r="P25" s="112">
        <v>158</v>
      </c>
      <c r="Q25" s="113"/>
      <c r="R25" s="113"/>
      <c r="S25" s="113"/>
      <c r="T25" s="118"/>
      <c r="U25" s="1"/>
      <c r="V25" s="1"/>
      <c r="W25" s="1"/>
      <c r="X25" s="1"/>
      <c r="Y25" s="120">
        <v>8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454" t="s">
        <v>263</v>
      </c>
      <c r="D26" s="455"/>
      <c r="E26" s="452" t="s">
        <v>218</v>
      </c>
      <c r="F26" s="453"/>
      <c r="G26" s="115"/>
      <c r="H26" s="117"/>
      <c r="I26" s="449"/>
      <c r="J26" s="450"/>
      <c r="K26" s="450"/>
      <c r="L26" s="451"/>
      <c r="M26" s="115"/>
      <c r="N26" s="116"/>
      <c r="O26" s="117"/>
      <c r="P26" s="115"/>
      <c r="Q26" s="116"/>
      <c r="R26" s="116"/>
      <c r="S26" s="116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9" t="s">
        <v>207</v>
      </c>
      <c r="D27" s="132"/>
      <c r="E27" s="110" t="s">
        <v>232</v>
      </c>
      <c r="F27" s="111"/>
      <c r="G27" s="112">
        <v>5</v>
      </c>
      <c r="H27" s="114"/>
      <c r="I27" s="126" t="s">
        <v>239</v>
      </c>
      <c r="J27" s="113"/>
      <c r="K27" s="113"/>
      <c r="L27" s="114"/>
      <c r="M27" s="112">
        <v>513089970</v>
      </c>
      <c r="N27" s="113"/>
      <c r="O27" s="114"/>
      <c r="P27" s="112">
        <v>148</v>
      </c>
      <c r="Q27" s="113"/>
      <c r="R27" s="113"/>
      <c r="S27" s="113"/>
      <c r="T27" s="1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7" t="s">
        <v>205</v>
      </c>
      <c r="D28" s="135"/>
      <c r="E28" s="138" t="s">
        <v>233</v>
      </c>
      <c r="F28" s="136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4</v>
      </c>
      <c r="C29" s="458" t="s">
        <v>222</v>
      </c>
      <c r="D29" s="459"/>
      <c r="E29" s="456" t="s">
        <v>223</v>
      </c>
      <c r="F29" s="457"/>
      <c r="G29" s="112">
        <v>5</v>
      </c>
      <c r="H29" s="114"/>
      <c r="I29" s="126" t="s">
        <v>239</v>
      </c>
      <c r="J29" s="447"/>
      <c r="K29" s="447"/>
      <c r="L29" s="448"/>
      <c r="M29" s="112">
        <v>515978113</v>
      </c>
      <c r="N29" s="113"/>
      <c r="O29" s="114"/>
      <c r="P29" s="112">
        <v>157</v>
      </c>
      <c r="Q29" s="113"/>
      <c r="R29" s="113"/>
      <c r="S29" s="113"/>
      <c r="T29" s="1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454" t="s">
        <v>220</v>
      </c>
      <c r="D30" s="455"/>
      <c r="E30" s="452" t="s">
        <v>221</v>
      </c>
      <c r="F30" s="453"/>
      <c r="G30" s="115"/>
      <c r="H30" s="117"/>
      <c r="I30" s="449"/>
      <c r="J30" s="450"/>
      <c r="K30" s="450"/>
      <c r="L30" s="451"/>
      <c r="M30" s="115"/>
      <c r="N30" s="116"/>
      <c r="O30" s="117"/>
      <c r="P30" s="115"/>
      <c r="Q30" s="116"/>
      <c r="R30" s="116"/>
      <c r="S30" s="116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5</v>
      </c>
      <c r="C31" s="458" t="s">
        <v>224</v>
      </c>
      <c r="D31" s="459"/>
      <c r="E31" s="456" t="s">
        <v>225</v>
      </c>
      <c r="F31" s="457"/>
      <c r="G31" s="112">
        <v>5</v>
      </c>
      <c r="H31" s="114"/>
      <c r="I31" s="126" t="s">
        <v>238</v>
      </c>
      <c r="J31" s="447"/>
      <c r="K31" s="447"/>
      <c r="L31" s="448"/>
      <c r="M31" s="112">
        <v>515978088</v>
      </c>
      <c r="N31" s="113"/>
      <c r="O31" s="114"/>
      <c r="P31" s="112">
        <v>156</v>
      </c>
      <c r="Q31" s="113"/>
      <c r="R31" s="113"/>
      <c r="S31" s="113"/>
      <c r="T31" s="1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454" t="s">
        <v>226</v>
      </c>
      <c r="D32" s="455"/>
      <c r="E32" s="452" t="s">
        <v>227</v>
      </c>
      <c r="F32" s="453"/>
      <c r="G32" s="115"/>
      <c r="H32" s="117"/>
      <c r="I32" s="449"/>
      <c r="J32" s="450"/>
      <c r="K32" s="450"/>
      <c r="L32" s="451"/>
      <c r="M32" s="115"/>
      <c r="N32" s="116"/>
      <c r="O32" s="117"/>
      <c r="P32" s="115"/>
      <c r="Q32" s="116"/>
      <c r="R32" s="116"/>
      <c r="S32" s="116"/>
      <c r="T32" s="119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6</v>
      </c>
      <c r="C33" s="458" t="s">
        <v>228</v>
      </c>
      <c r="D33" s="459"/>
      <c r="E33" s="456" t="s">
        <v>229</v>
      </c>
      <c r="F33" s="457"/>
      <c r="G33" s="112">
        <v>5</v>
      </c>
      <c r="H33" s="114"/>
      <c r="I33" s="126" t="s">
        <v>238</v>
      </c>
      <c r="J33" s="447"/>
      <c r="K33" s="447"/>
      <c r="L33" s="448"/>
      <c r="M33" s="112">
        <v>515978058</v>
      </c>
      <c r="N33" s="113"/>
      <c r="O33" s="114"/>
      <c r="P33" s="112">
        <v>153</v>
      </c>
      <c r="Q33" s="113"/>
      <c r="R33" s="113"/>
      <c r="S33" s="113"/>
      <c r="T33" s="118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454" t="s">
        <v>230</v>
      </c>
      <c r="D34" s="455"/>
      <c r="E34" s="452" t="s">
        <v>231</v>
      </c>
      <c r="F34" s="453"/>
      <c r="G34" s="115"/>
      <c r="H34" s="117"/>
      <c r="I34" s="449"/>
      <c r="J34" s="450"/>
      <c r="K34" s="450"/>
      <c r="L34" s="451"/>
      <c r="M34" s="115"/>
      <c r="N34" s="116"/>
      <c r="O34" s="117"/>
      <c r="P34" s="115"/>
      <c r="Q34" s="116"/>
      <c r="R34" s="116"/>
      <c r="S34" s="116"/>
      <c r="T34" s="119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10</v>
      </c>
      <c r="C35" s="139" t="s">
        <v>234</v>
      </c>
      <c r="D35" s="132"/>
      <c r="E35" s="110" t="s">
        <v>235</v>
      </c>
      <c r="F35" s="111"/>
      <c r="G35" s="112">
        <v>4</v>
      </c>
      <c r="H35" s="114"/>
      <c r="I35" s="126" t="s">
        <v>240</v>
      </c>
      <c r="J35" s="113"/>
      <c r="K35" s="113"/>
      <c r="L35" s="114"/>
      <c r="M35" s="112">
        <v>513469924</v>
      </c>
      <c r="N35" s="113"/>
      <c r="O35" s="114"/>
      <c r="P35" s="112">
        <v>148</v>
      </c>
      <c r="Q35" s="113"/>
      <c r="R35" s="113"/>
      <c r="S35" s="113"/>
      <c r="T35" s="1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7" t="s">
        <v>236</v>
      </c>
      <c r="D36" s="135"/>
      <c r="E36" s="138" t="s">
        <v>237</v>
      </c>
      <c r="F36" s="136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/>
      <c r="C37" s="139"/>
      <c r="D37" s="132"/>
      <c r="E37" s="110"/>
      <c r="F37" s="111"/>
      <c r="G37" s="112"/>
      <c r="H37" s="114"/>
      <c r="I37" s="126"/>
      <c r="J37" s="113"/>
      <c r="K37" s="113"/>
      <c r="L37" s="114"/>
      <c r="M37" s="112"/>
      <c r="N37" s="113"/>
      <c r="O37" s="114"/>
      <c r="P37" s="112"/>
      <c r="Q37" s="113"/>
      <c r="R37" s="113"/>
      <c r="S37" s="113"/>
      <c r="T37" s="1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7"/>
      <c r="D38" s="135"/>
      <c r="E38" s="138"/>
      <c r="F38" s="136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/>
      <c r="C39" s="139"/>
      <c r="D39" s="132"/>
      <c r="E39" s="110"/>
      <c r="F39" s="111"/>
      <c r="G39" s="112"/>
      <c r="H39" s="114"/>
      <c r="I39" s="126"/>
      <c r="J39" s="113"/>
      <c r="K39" s="113"/>
      <c r="L39" s="114"/>
      <c r="M39" s="112"/>
      <c r="N39" s="113"/>
      <c r="O39" s="114"/>
      <c r="P39" s="112"/>
      <c r="Q39" s="113"/>
      <c r="R39" s="113"/>
      <c r="S39" s="113"/>
      <c r="T39" s="1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7"/>
      <c r="D40" s="135"/>
      <c r="E40" s="138"/>
      <c r="F40" s="136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11"/>
      <c r="G41" s="112"/>
      <c r="H41" s="114"/>
      <c r="I41" s="112"/>
      <c r="J41" s="113"/>
      <c r="K41" s="113"/>
      <c r="L41" s="114"/>
      <c r="M41" s="112"/>
      <c r="N41" s="113"/>
      <c r="O41" s="114"/>
      <c r="P41" s="112"/>
      <c r="Q41" s="113"/>
      <c r="R41" s="113"/>
      <c r="S41" s="113"/>
      <c r="T41" s="1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11"/>
      <c r="G43" s="112"/>
      <c r="H43" s="114"/>
      <c r="I43" s="112"/>
      <c r="J43" s="113"/>
      <c r="K43" s="113"/>
      <c r="L43" s="114"/>
      <c r="M43" s="112"/>
      <c r="N43" s="113"/>
      <c r="O43" s="114"/>
      <c r="P43" s="112"/>
      <c r="Q43" s="113"/>
      <c r="R43" s="113"/>
      <c r="S43" s="113"/>
      <c r="T43" s="1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11"/>
      <c r="G45" s="112"/>
      <c r="H45" s="114"/>
      <c r="I45" s="112"/>
      <c r="J45" s="113"/>
      <c r="K45" s="113"/>
      <c r="L45" s="114"/>
      <c r="M45" s="112"/>
      <c r="N45" s="113"/>
      <c r="O45" s="114"/>
      <c r="P45" s="112"/>
      <c r="Q45" s="113"/>
      <c r="R45" s="113"/>
      <c r="S45" s="113"/>
      <c r="T45" s="11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11"/>
      <c r="G47" s="112"/>
      <c r="H47" s="114"/>
      <c r="I47" s="112"/>
      <c r="J47" s="113"/>
      <c r="K47" s="113"/>
      <c r="L47" s="114"/>
      <c r="M47" s="112"/>
      <c r="N47" s="113"/>
      <c r="O47" s="114"/>
      <c r="P47" s="112"/>
      <c r="Q47" s="113"/>
      <c r="R47" s="113"/>
      <c r="S47" s="113"/>
      <c r="T47" s="1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260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116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SEAフレンズ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435190440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栗原　久夫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506198762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378403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伊藤　貴子</v>
      </c>
      <c r="D9" s="276"/>
      <c r="E9" s="276"/>
      <c r="F9" s="276"/>
      <c r="G9" s="265">
        <f>IF(入力!G9="","",入力!G9)</f>
        <v>515981104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長谷川　純子</v>
      </c>
      <c r="D11" s="276"/>
      <c r="E11" s="276"/>
      <c r="F11" s="276"/>
      <c r="G11" s="265">
        <f>IF(入力!G11="","",入力!G11)</f>
        <v>515978137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栗原　久夫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長谷川　純子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3" t="s">
        <v>6</v>
      </c>
      <c r="B17" s="263"/>
      <c r="C17" s="266" t="str">
        <f>IF(入力!C17="","",入力!C17&amp;"　"&amp;入力!E17)</f>
        <v>千葉県南房総市千倉町瀬戸1956-4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090-2507-6064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‘090－2507－6064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長谷川　明奈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千倉小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515978070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伊藤　千輝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南原小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513089970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4</v>
      </c>
      <c r="C29" s="275" t="str">
        <f>IF(入力!C30="","",入力!C30&amp;"　"&amp;入力!E30)</f>
        <v>遠藤　万梨花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南原小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515978113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5</v>
      </c>
      <c r="C31" s="275" t="str">
        <f>IF(入力!C32="","",入力!C32&amp;"　"&amp;入力!E32)</f>
        <v>加藤　千尋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千倉小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515978088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6</v>
      </c>
      <c r="C33" s="275" t="str">
        <f>IF(入力!C34="","",入力!C34&amp;"　"&amp;入力!E34)</f>
        <v>青木　菜緒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千倉小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515978058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10</v>
      </c>
      <c r="C35" s="275" t="str">
        <f>IF(入力!C36="","",入力!C36&amp;"　"&amp;入力!E36)</f>
        <v>石井　桜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富浦小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513469924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 t="str">
        <f>IF(入力!B37="","",入力!B37)</f>
        <v/>
      </c>
      <c r="C37" s="275" t="str">
        <f>IF(入力!C38="","",入力!C38&amp;"　"&amp;入力!E38)</f>
        <v/>
      </c>
      <c r="D37" s="276"/>
      <c r="E37" s="276"/>
      <c r="F37" s="276"/>
      <c r="G37" s="263" t="str">
        <f>IF(入力!G37="","",入力!G37)</f>
        <v/>
      </c>
      <c r="H37" s="263" t="str">
        <f>IF(入力!H37="","",入力!H37)</f>
        <v/>
      </c>
      <c r="I37" s="263" t="str">
        <f>IF(入力!I37="","",入力!I37)</f>
        <v/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 t="str">
        <f>IF(入力!M37="","",入力!M37)</f>
        <v/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 t="str">
        <f>IF(入力!B39="","",入力!B39)</f>
        <v/>
      </c>
      <c r="C39" s="275" t="str">
        <f>IF(入力!C40="","",入力!C40&amp;"　"&amp;入力!E40)</f>
        <v/>
      </c>
      <c r="D39" s="276"/>
      <c r="E39" s="276"/>
      <c r="F39" s="276"/>
      <c r="G39" s="263" t="str">
        <f>IF(入力!G39="","",入力!G39)</f>
        <v/>
      </c>
      <c r="H39" s="263" t="str">
        <f>IF(入力!H39="","",入力!H39)</f>
        <v/>
      </c>
      <c r="I39" s="263" t="str">
        <f>IF(入力!I39="","",入力!I39)</f>
        <v/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 t="str">
        <f>IF(入力!M39="","",入力!M39)</f>
        <v/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2" t="s">
        <v>32</v>
      </c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5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8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9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35</v>
      </c>
      <c r="G13" s="4"/>
      <c r="H13" s="348"/>
      <c r="I13" s="349"/>
      <c r="J13" s="35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1" t="s">
        <v>37</v>
      </c>
      <c r="D16" s="292"/>
      <c r="E16" s="292"/>
      <c r="F16" s="292"/>
      <c r="G16" s="293"/>
      <c r="H16" s="343" t="s">
        <v>66</v>
      </c>
      <c r="I16" s="344"/>
      <c r="J16" s="344"/>
      <c r="K16" s="292" t="str">
        <f>IF(入力!C2="","",入力!C2)</f>
        <v>シーフレンズ</v>
      </c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3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5" t="s">
        <v>38</v>
      </c>
      <c r="AK16" s="316"/>
      <c r="AL16" s="316"/>
      <c r="AM16" s="317"/>
      <c r="AN16" s="337" t="str">
        <f>IF(入力!P3="","",入力!P3)</f>
        <v>南房総市</v>
      </c>
      <c r="AO16" s="338"/>
      <c r="AP16" s="338"/>
      <c r="AQ16" s="338"/>
      <c r="AR16" s="338"/>
      <c r="AS16" s="338"/>
      <c r="AT16" s="316" t="s">
        <v>68</v>
      </c>
      <c r="AU16" s="317"/>
      <c r="AV16" s="323" t="s">
        <v>39</v>
      </c>
      <c r="AW16" s="292"/>
      <c r="AX16" s="292"/>
      <c r="AY16" s="293"/>
      <c r="AZ16" s="325" t="str">
        <f>IF(入力!P5="","",入力!P5)</f>
        <v>ＪＲ内房</v>
      </c>
      <c r="BA16" s="326"/>
      <c r="BB16" s="326"/>
      <c r="BC16" s="326"/>
      <c r="BD16" s="326"/>
      <c r="BE16" s="326"/>
      <c r="BF16" s="300" t="s">
        <v>40</v>
      </c>
    </row>
    <row r="17" spans="3:58" ht="4.5" customHeight="1">
      <c r="C17" s="294"/>
      <c r="D17" s="295"/>
      <c r="E17" s="295"/>
      <c r="F17" s="295"/>
      <c r="G17" s="296"/>
      <c r="H17" s="335" t="str">
        <f>IF(入力!C3="","",入力!C3)</f>
        <v>SEAフレンズ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(女子)</v>
      </c>
      <c r="V17" s="331"/>
      <c r="W17" s="331"/>
      <c r="X17" s="332"/>
      <c r="Y17" s="365">
        <f>IF(入力!C4="","",入力!C4)</f>
        <v>435190440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8"/>
      <c r="AK17" s="319"/>
      <c r="AL17" s="319"/>
      <c r="AM17" s="320"/>
      <c r="AN17" s="339"/>
      <c r="AO17" s="340"/>
      <c r="AP17" s="340"/>
      <c r="AQ17" s="340"/>
      <c r="AR17" s="340"/>
      <c r="AS17" s="340"/>
      <c r="AT17" s="319"/>
      <c r="AU17" s="320"/>
      <c r="AV17" s="324"/>
      <c r="AW17" s="295"/>
      <c r="AX17" s="295"/>
      <c r="AY17" s="296"/>
      <c r="AZ17" s="327"/>
      <c r="BA17" s="328"/>
      <c r="BB17" s="328"/>
      <c r="BC17" s="328"/>
      <c r="BD17" s="328"/>
      <c r="BE17" s="328"/>
      <c r="BF17" s="301"/>
    </row>
    <row r="18" spans="3:58" ht="16.5" customHeight="1">
      <c r="C18" s="297"/>
      <c r="D18" s="298"/>
      <c r="E18" s="298"/>
      <c r="F18" s="298"/>
      <c r="G18" s="299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1"/>
      <c r="AK18" s="310"/>
      <c r="AL18" s="310"/>
      <c r="AM18" s="322"/>
      <c r="AN18" s="341"/>
      <c r="AO18" s="342"/>
      <c r="AP18" s="342"/>
      <c r="AQ18" s="342"/>
      <c r="AR18" s="342"/>
      <c r="AS18" s="342"/>
      <c r="AT18" s="310"/>
      <c r="AU18" s="322"/>
      <c r="AV18" s="306"/>
      <c r="AW18" s="298"/>
      <c r="AX18" s="298"/>
      <c r="AY18" s="299"/>
      <c r="AZ18" s="329" t="str">
        <f>IF(入力!AE5="","",入力!AE5)</f>
        <v>　千倉</v>
      </c>
      <c r="BA18" s="330"/>
      <c r="BB18" s="330"/>
      <c r="BC18" s="330"/>
      <c r="BD18" s="330"/>
      <c r="BE18" s="330"/>
      <c r="BF18" s="13" t="s">
        <v>41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11" t="s">
        <v>42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69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70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4"/>
    </row>
    <row r="20" spans="3:58" ht="15" customHeight="1">
      <c r="C20" s="372" t="s">
        <v>43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71" t="str">
        <f>IF(入力!J7="","",入力!J7)</f>
        <v/>
      </c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 t="str">
        <f>IF(入力!J9="","",入力!J9)</f>
        <v/>
      </c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71"/>
      <c r="AS20" s="371" t="str">
        <f>IF(入力!J11="","",入力!J11)</f>
        <v/>
      </c>
      <c r="AT20" s="371"/>
      <c r="AU20" s="371"/>
      <c r="AV20" s="371"/>
      <c r="AW20" s="371"/>
      <c r="AX20" s="371"/>
      <c r="AY20" s="371"/>
      <c r="AZ20" s="371"/>
      <c r="BA20" s="371"/>
      <c r="BB20" s="371"/>
      <c r="BC20" s="371"/>
      <c r="BD20" s="371"/>
      <c r="BE20" s="371"/>
      <c r="BF20" s="379"/>
    </row>
    <row r="21" spans="3:58" ht="15" customHeight="1">
      <c r="C21" s="372" t="s">
        <v>44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71">
        <f>IF(入力!M7="","",入力!M7)</f>
        <v>378403</v>
      </c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 t="str">
        <f>IF(入力!M9="","",入力!M9)</f>
        <v/>
      </c>
      <c r="AE21" s="371"/>
      <c r="AF21" s="371"/>
      <c r="AG21" s="371"/>
      <c r="AH21" s="371"/>
      <c r="AI21" s="371"/>
      <c r="AJ21" s="371"/>
      <c r="AK21" s="371"/>
      <c r="AL21" s="371"/>
      <c r="AM21" s="371"/>
      <c r="AN21" s="371"/>
      <c r="AO21" s="371"/>
      <c r="AP21" s="371"/>
      <c r="AQ21" s="371"/>
      <c r="AR21" s="371"/>
      <c r="AS21" s="371" t="str">
        <f>IF(入力!M11="","",入力!M11)</f>
        <v/>
      </c>
      <c r="AT21" s="371"/>
      <c r="AU21" s="371"/>
      <c r="AV21" s="371"/>
      <c r="AW21" s="371"/>
      <c r="AX21" s="371"/>
      <c r="AY21" s="371"/>
      <c r="AZ21" s="371"/>
      <c r="BA21" s="371"/>
      <c r="BB21" s="371"/>
      <c r="BC21" s="371"/>
      <c r="BD21" s="371"/>
      <c r="BE21" s="371"/>
      <c r="BF21" s="379"/>
    </row>
    <row r="22" spans="3:58" ht="12" customHeight="1">
      <c r="C22" s="359" t="s">
        <v>71</v>
      </c>
      <c r="D22" s="360"/>
      <c r="E22" s="360"/>
      <c r="F22" s="360"/>
      <c r="G22" s="361"/>
      <c r="H22" s="307" t="str">
        <f>IF(入力!C7="","",入力!C7&amp;"　"&amp;入力!E7)</f>
        <v>クリハラ　ヒサオ</v>
      </c>
      <c r="I22" s="302"/>
      <c r="J22" s="302"/>
      <c r="K22" s="302"/>
      <c r="L22" s="302"/>
      <c r="M22" s="302"/>
      <c r="N22" s="302"/>
      <c r="O22" s="302"/>
      <c r="P22" s="302"/>
      <c r="Q22" s="308"/>
      <c r="R22" s="309" t="s">
        <v>45</v>
      </c>
      <c r="S22" s="302"/>
      <c r="T22" s="373">
        <f>IF(入力!AT7="","",入力!AT7)</f>
        <v>57</v>
      </c>
      <c r="U22" s="374"/>
      <c r="V22" s="375"/>
      <c r="W22" s="309" t="s">
        <v>46</v>
      </c>
      <c r="X22" s="309"/>
      <c r="Y22" s="309"/>
      <c r="Z22" s="14" t="s">
        <v>72</v>
      </c>
      <c r="AA22" s="15"/>
      <c r="AB22" s="302" t="str">
        <f>IF(入力!R7="","",入力!R7)</f>
        <v>295</v>
      </c>
      <c r="AC22" s="302"/>
      <c r="AD22" s="302"/>
      <c r="AE22" s="302"/>
      <c r="AF22" s="16" t="s">
        <v>73</v>
      </c>
      <c r="AG22" s="302" t="str">
        <f>IF(入力!W7="","",入力!W7)</f>
        <v>0005</v>
      </c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8"/>
      <c r="AU22" s="309" t="s">
        <v>47</v>
      </c>
      <c r="AV22" s="302"/>
      <c r="AW22" s="302"/>
      <c r="AX22" s="17" t="s">
        <v>74</v>
      </c>
      <c r="AY22" s="302" t="str">
        <f>IF(入力!AL7="","",入力!AL7)</f>
        <v>090</v>
      </c>
      <c r="AZ22" s="302"/>
      <c r="BA22" s="302"/>
      <c r="BB22" s="302"/>
      <c r="BC22" s="302"/>
      <c r="BD22" s="302"/>
      <c r="BE22" s="302"/>
      <c r="BF22" s="18" t="s">
        <v>75</v>
      </c>
    </row>
    <row r="23" spans="3:58" ht="19.5" customHeight="1">
      <c r="C23" s="297" t="s">
        <v>48</v>
      </c>
      <c r="D23" s="298"/>
      <c r="E23" s="298"/>
      <c r="F23" s="298"/>
      <c r="G23" s="299"/>
      <c r="H23" s="351" t="str">
        <f>IF(入力!C8="","",入力!C8&amp;"　"&amp;入力!E8)</f>
        <v>栗原　久夫</v>
      </c>
      <c r="I23" s="352"/>
      <c r="J23" s="352"/>
      <c r="K23" s="352"/>
      <c r="L23" s="352"/>
      <c r="M23" s="352"/>
      <c r="N23" s="352"/>
      <c r="O23" s="352"/>
      <c r="P23" s="352"/>
      <c r="Q23" s="353"/>
      <c r="R23" s="298"/>
      <c r="S23" s="298"/>
      <c r="T23" s="376"/>
      <c r="U23" s="377"/>
      <c r="V23" s="378"/>
      <c r="W23" s="310"/>
      <c r="X23" s="310"/>
      <c r="Y23" s="310"/>
      <c r="Z23" s="303" t="str">
        <f>IF(入力!P8="","",入力!P8)</f>
        <v>千葉県南房総市千倉町牧田169-4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298"/>
      <c r="AV23" s="298"/>
      <c r="AW23" s="298"/>
      <c r="AX23" s="306" t="str">
        <f>IF(入力!AK8="","",入力!AK8)</f>
        <v>8039</v>
      </c>
      <c r="AY23" s="298"/>
      <c r="AZ23" s="298"/>
      <c r="BA23" s="298"/>
      <c r="BB23" s="19" t="s">
        <v>76</v>
      </c>
      <c r="BC23" s="298" t="str">
        <f>IF(入力!AP8="","",入力!AP8)</f>
        <v>5973</v>
      </c>
      <c r="BD23" s="298"/>
      <c r="BE23" s="298"/>
      <c r="BF23" s="380"/>
    </row>
    <row r="24" spans="3:58" ht="12" customHeight="1">
      <c r="C24" s="359" t="s">
        <v>77</v>
      </c>
      <c r="D24" s="360"/>
      <c r="E24" s="360"/>
      <c r="F24" s="360"/>
      <c r="G24" s="361"/>
      <c r="H24" s="307" t="str">
        <f>IF(入力!C9="","",入力!C9&amp;"　"&amp;入力!E9)</f>
        <v>イトウ　タカコ</v>
      </c>
      <c r="I24" s="302"/>
      <c r="J24" s="302"/>
      <c r="K24" s="302"/>
      <c r="L24" s="302"/>
      <c r="M24" s="302"/>
      <c r="N24" s="302"/>
      <c r="O24" s="302"/>
      <c r="P24" s="302"/>
      <c r="Q24" s="308"/>
      <c r="R24" s="309" t="s">
        <v>45</v>
      </c>
      <c r="S24" s="302"/>
      <c r="T24" s="373">
        <f>IF(入力!AT9="","",入力!AT9)</f>
        <v>39</v>
      </c>
      <c r="U24" s="374"/>
      <c r="V24" s="375"/>
      <c r="W24" s="309" t="s">
        <v>46</v>
      </c>
      <c r="X24" s="309"/>
      <c r="Y24" s="309"/>
      <c r="Z24" s="14" t="s">
        <v>72</v>
      </c>
      <c r="AA24" s="15"/>
      <c r="AB24" s="302" t="str">
        <f>IF(入力!R9="","",入力!R9)</f>
        <v>299</v>
      </c>
      <c r="AC24" s="302"/>
      <c r="AD24" s="302"/>
      <c r="AE24" s="302"/>
      <c r="AF24" s="16" t="s">
        <v>73</v>
      </c>
      <c r="AG24" s="302" t="str">
        <f>IF(入力!W9="","",入力!W9)</f>
        <v>2715</v>
      </c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8"/>
      <c r="AU24" s="309" t="s">
        <v>47</v>
      </c>
      <c r="AV24" s="302"/>
      <c r="AW24" s="302"/>
      <c r="AX24" s="17" t="s">
        <v>74</v>
      </c>
      <c r="AY24" s="302" t="str">
        <f>IF(入力!AL9="","",入力!AL9)</f>
        <v>090</v>
      </c>
      <c r="AZ24" s="302"/>
      <c r="BA24" s="302"/>
      <c r="BB24" s="302"/>
      <c r="BC24" s="302"/>
      <c r="BD24" s="302"/>
      <c r="BE24" s="302"/>
      <c r="BF24" s="18" t="s">
        <v>75</v>
      </c>
    </row>
    <row r="25" spans="3:58" ht="19.5" customHeight="1">
      <c r="C25" s="297" t="s">
        <v>78</v>
      </c>
      <c r="D25" s="298"/>
      <c r="E25" s="298"/>
      <c r="F25" s="298"/>
      <c r="G25" s="299"/>
      <c r="H25" s="351" t="str">
        <f>IF(入力!C10="","",入力!C10&amp;"　"&amp;入力!E10)</f>
        <v>伊藤　貴子</v>
      </c>
      <c r="I25" s="352"/>
      <c r="J25" s="352"/>
      <c r="K25" s="352"/>
      <c r="L25" s="352"/>
      <c r="M25" s="352"/>
      <c r="N25" s="352"/>
      <c r="O25" s="352"/>
      <c r="P25" s="352"/>
      <c r="Q25" s="353"/>
      <c r="R25" s="298"/>
      <c r="S25" s="298"/>
      <c r="T25" s="376"/>
      <c r="U25" s="377"/>
      <c r="V25" s="378"/>
      <c r="W25" s="310"/>
      <c r="X25" s="310"/>
      <c r="Y25" s="310"/>
      <c r="Z25" s="303" t="str">
        <f>IF(入力!P10="","",入力!P10)</f>
        <v>千葉県南房総市下三原271-5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298"/>
      <c r="AV25" s="298"/>
      <c r="AW25" s="298"/>
      <c r="AX25" s="306" t="str">
        <f>IF(入力!AK10="","",入力!AK10)</f>
        <v>7238</v>
      </c>
      <c r="AY25" s="298"/>
      <c r="AZ25" s="298"/>
      <c r="BA25" s="298"/>
      <c r="BB25" s="19" t="s">
        <v>76</v>
      </c>
      <c r="BC25" s="298" t="str">
        <f>IF(入力!AP10="","",入力!AP10)</f>
        <v>2616</v>
      </c>
      <c r="BD25" s="298"/>
      <c r="BE25" s="298"/>
      <c r="BF25" s="380"/>
    </row>
    <row r="26" spans="3:58" ht="12" customHeight="1">
      <c r="C26" s="359" t="s">
        <v>71</v>
      </c>
      <c r="D26" s="360"/>
      <c r="E26" s="360"/>
      <c r="F26" s="360"/>
      <c r="G26" s="361"/>
      <c r="H26" s="307" t="str">
        <f>IF(入力!C11="","",入力!C11&amp;"　"&amp;入力!E11)</f>
        <v>ハセガワ　ジュンコ</v>
      </c>
      <c r="I26" s="302"/>
      <c r="J26" s="302"/>
      <c r="K26" s="302"/>
      <c r="L26" s="302"/>
      <c r="M26" s="302"/>
      <c r="N26" s="302"/>
      <c r="O26" s="302"/>
      <c r="P26" s="302"/>
      <c r="Q26" s="308"/>
      <c r="R26" s="309" t="s">
        <v>45</v>
      </c>
      <c r="S26" s="302"/>
      <c r="T26" s="373">
        <f>IF(入力!AT11="","",入力!AT11)</f>
        <v>40</v>
      </c>
      <c r="U26" s="374"/>
      <c r="V26" s="375"/>
      <c r="W26" s="309" t="s">
        <v>46</v>
      </c>
      <c r="X26" s="309"/>
      <c r="Y26" s="309"/>
      <c r="Z26" s="14" t="s">
        <v>72</v>
      </c>
      <c r="AA26" s="15"/>
      <c r="AB26" s="302" t="str">
        <f>IF(入力!R11="","",入力!R11)</f>
        <v>295</v>
      </c>
      <c r="AC26" s="302"/>
      <c r="AD26" s="302"/>
      <c r="AE26" s="302"/>
      <c r="AF26" s="16" t="s">
        <v>73</v>
      </c>
      <c r="AG26" s="302" t="str">
        <f>IF(入力!W11="","",入力!W11)</f>
        <v>0004</v>
      </c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8"/>
      <c r="AU26" s="309" t="s">
        <v>47</v>
      </c>
      <c r="AV26" s="302"/>
      <c r="AW26" s="302"/>
      <c r="AX26" s="17" t="s">
        <v>74</v>
      </c>
      <c r="AY26" s="302" t="str">
        <f>IF(入力!AL11="","",入力!AL11)</f>
        <v>090</v>
      </c>
      <c r="AZ26" s="302"/>
      <c r="BA26" s="302"/>
      <c r="BB26" s="302"/>
      <c r="BC26" s="302"/>
      <c r="BD26" s="302"/>
      <c r="BE26" s="302"/>
      <c r="BF26" s="18" t="s">
        <v>75</v>
      </c>
    </row>
    <row r="27" spans="3:58" ht="19.5" customHeight="1">
      <c r="C27" s="297" t="s">
        <v>79</v>
      </c>
      <c r="D27" s="298"/>
      <c r="E27" s="298"/>
      <c r="F27" s="298"/>
      <c r="G27" s="299"/>
      <c r="H27" s="351" t="str">
        <f>IF(入力!C12="","",入力!C12&amp;"　"&amp;入力!E12)</f>
        <v>長谷川　純子</v>
      </c>
      <c r="I27" s="352"/>
      <c r="J27" s="352"/>
      <c r="K27" s="352"/>
      <c r="L27" s="352"/>
      <c r="M27" s="352"/>
      <c r="N27" s="352"/>
      <c r="O27" s="352"/>
      <c r="P27" s="352"/>
      <c r="Q27" s="353"/>
      <c r="R27" s="298"/>
      <c r="S27" s="298"/>
      <c r="T27" s="376"/>
      <c r="U27" s="377"/>
      <c r="V27" s="378"/>
      <c r="W27" s="310"/>
      <c r="X27" s="310"/>
      <c r="Y27" s="310"/>
      <c r="Z27" s="303" t="str">
        <f>IF(入力!P12="","",入力!P12)</f>
        <v>千葉県南房総市千倉町瀬戸1956-4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298"/>
      <c r="AV27" s="298"/>
      <c r="AW27" s="298"/>
      <c r="AX27" s="306" t="str">
        <f>IF(入力!AK12="","",入力!AK12)</f>
        <v>2507</v>
      </c>
      <c r="AY27" s="298"/>
      <c r="AZ27" s="298"/>
      <c r="BA27" s="298"/>
      <c r="BB27" s="19" t="s">
        <v>76</v>
      </c>
      <c r="BC27" s="298" t="str">
        <f>IF(入力!AP12="","",入力!AP12)</f>
        <v>6064</v>
      </c>
      <c r="BD27" s="298"/>
      <c r="BE27" s="298"/>
      <c r="BF27" s="380"/>
    </row>
    <row r="28" spans="3:58" ht="12" customHeight="1">
      <c r="C28" s="359" t="s">
        <v>71</v>
      </c>
      <c r="D28" s="360"/>
      <c r="E28" s="360"/>
      <c r="F28" s="360"/>
      <c r="G28" s="361"/>
      <c r="H28" s="307" t="str">
        <f>IF(入力!C15="","",入力!C15&amp;"　"&amp;入力!E15)</f>
        <v>ハセガワ　ジュンコ</v>
      </c>
      <c r="I28" s="302"/>
      <c r="J28" s="302"/>
      <c r="K28" s="302"/>
      <c r="L28" s="302"/>
      <c r="M28" s="302"/>
      <c r="N28" s="302"/>
      <c r="O28" s="302"/>
      <c r="P28" s="302"/>
      <c r="Q28" s="308"/>
      <c r="R28" s="309" t="s">
        <v>45</v>
      </c>
      <c r="S28" s="302"/>
      <c r="T28" s="373" t="str">
        <f>IF(入力!AT15="","",入力!AT15)</f>
        <v/>
      </c>
      <c r="U28" s="374"/>
      <c r="V28" s="375"/>
      <c r="W28" s="309" t="s">
        <v>46</v>
      </c>
      <c r="X28" s="309"/>
      <c r="Y28" s="309"/>
      <c r="Z28" s="14" t="s">
        <v>72</v>
      </c>
      <c r="AA28" s="15"/>
      <c r="AB28" s="302" t="str">
        <f>IF(入力!R15="","",入力!R15)</f>
        <v>295</v>
      </c>
      <c r="AC28" s="302"/>
      <c r="AD28" s="302"/>
      <c r="AE28" s="302"/>
      <c r="AF28" s="16" t="s">
        <v>73</v>
      </c>
      <c r="AG28" s="302" t="str">
        <f>IF(入力!W15="","",入力!W15)</f>
        <v>0004</v>
      </c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8"/>
      <c r="AU28" s="309" t="s">
        <v>47</v>
      </c>
      <c r="AV28" s="302"/>
      <c r="AW28" s="302"/>
      <c r="AX28" s="17" t="s">
        <v>74</v>
      </c>
      <c r="AY28" s="302" t="str">
        <f>IF(入力!AL15="","",入力!AL15)</f>
        <v>090</v>
      </c>
      <c r="AZ28" s="302"/>
      <c r="BA28" s="302"/>
      <c r="BB28" s="302"/>
      <c r="BC28" s="302"/>
      <c r="BD28" s="302"/>
      <c r="BE28" s="302"/>
      <c r="BF28" s="18" t="s">
        <v>75</v>
      </c>
    </row>
    <row r="29" spans="3:58" ht="19.5" customHeight="1" thickBot="1">
      <c r="C29" s="356" t="s">
        <v>49</v>
      </c>
      <c r="D29" s="357"/>
      <c r="E29" s="357"/>
      <c r="F29" s="357"/>
      <c r="G29" s="358"/>
      <c r="H29" s="385" t="str">
        <f>IF(入力!C16="","",入力!C16&amp;"　"&amp;入力!E16)</f>
        <v>長谷川　純子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57"/>
      <c r="S29" s="357"/>
      <c r="T29" s="382"/>
      <c r="U29" s="383"/>
      <c r="V29" s="384"/>
      <c r="W29" s="381"/>
      <c r="X29" s="381"/>
      <c r="Y29" s="381"/>
      <c r="Z29" s="398" t="str">
        <f>IF(入力!P16="","",入力!P16)</f>
        <v>千葉県南房総市千倉町瀬戸1956-4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57"/>
      <c r="AV29" s="357"/>
      <c r="AW29" s="357"/>
      <c r="AX29" s="401" t="str">
        <f>IF(入力!AK16="","",入力!AK16)</f>
        <v>2507</v>
      </c>
      <c r="AY29" s="357"/>
      <c r="AZ29" s="357"/>
      <c r="BA29" s="357"/>
      <c r="BB29" s="73" t="s">
        <v>76</v>
      </c>
      <c r="BC29" s="357" t="str">
        <f>IF(入力!AP16="","",入力!AP16)</f>
        <v>6064</v>
      </c>
      <c r="BD29" s="357"/>
      <c r="BE29" s="357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ハセガワ　アキナ
長谷川　明奈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5</v>
      </c>
      <c r="R34" s="391"/>
      <c r="S34" s="392"/>
      <c r="T34" s="409" t="str">
        <f>IF(入力!I25="","",入力!I25)</f>
        <v>千倉小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515978070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158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イトウ　チアキ
伊藤　千輝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5</v>
      </c>
      <c r="R36" s="391"/>
      <c r="S36" s="392"/>
      <c r="T36" s="409" t="str">
        <f>IF(入力!I27="","",入力!I27)</f>
        <v>南原小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513089970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148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4</v>
      </c>
      <c r="D38" s="417"/>
      <c r="E38" s="418"/>
      <c r="F38" s="403" t="str">
        <f>IF(入力!C30="","",入力!C29&amp;"　"&amp;入力!E29&amp;"
"&amp;入力!C30&amp;"　"&amp;入力!E30)</f>
        <v>エンドウ　マリカ
遠藤　万梨花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5</v>
      </c>
      <c r="R38" s="391"/>
      <c r="S38" s="392"/>
      <c r="T38" s="409" t="str">
        <f>IF(入力!I29="","",入力!I29)</f>
        <v>南原小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515978113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157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5</v>
      </c>
      <c r="D40" s="417"/>
      <c r="E40" s="418"/>
      <c r="F40" s="403" t="str">
        <f>IF(入力!C32="","",入力!C31&amp;"　"&amp;入力!E31&amp;"
"&amp;入力!C32&amp;"　"&amp;入力!E32)</f>
        <v>カトウ　チヒロ
加藤　千尋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5</v>
      </c>
      <c r="R40" s="391"/>
      <c r="S40" s="392"/>
      <c r="T40" s="409" t="str">
        <f>IF(入力!I31="","",入力!I31)</f>
        <v>千倉小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515978088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156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6</v>
      </c>
      <c r="D42" s="417"/>
      <c r="E42" s="418"/>
      <c r="F42" s="403" t="str">
        <f>IF(入力!C34="","",入力!C33&amp;"　"&amp;入力!E33&amp;"
"&amp;入力!C34&amp;"　"&amp;入力!E34)</f>
        <v>アオキ　ナオ
青木　菜緒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5</v>
      </c>
      <c r="R42" s="391"/>
      <c r="S42" s="392"/>
      <c r="T42" s="409" t="str">
        <f>IF(入力!I33="","",入力!I33)</f>
        <v>千倉小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515978058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153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10</v>
      </c>
      <c r="D44" s="417"/>
      <c r="E44" s="418"/>
      <c r="F44" s="403" t="str">
        <f>IF(入力!C36="","",入力!C35&amp;"　"&amp;入力!E35&amp;"
"&amp;入力!C36&amp;"　"&amp;入力!E36)</f>
        <v>イシイ　サクラ
石井　桜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4</v>
      </c>
      <c r="R44" s="391"/>
      <c r="S44" s="392"/>
      <c r="T44" s="409" t="str">
        <f>IF(入力!I35="","",入力!I35)</f>
        <v>富浦小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513469924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148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 t="str">
        <f>IF(入力!B37="","",入力!B37)</f>
        <v/>
      </c>
      <c r="D46" s="417"/>
      <c r="E46" s="418"/>
      <c r="F46" s="403" t="str">
        <f>IF(入力!C38="","",入力!C37&amp;"　"&amp;入力!E37&amp;"
"&amp;入力!C38&amp;"　"&amp;入力!E38)</f>
        <v/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 t="str">
        <f>IF(入力!G37="","",入力!G37)</f>
        <v/>
      </c>
      <c r="R46" s="391"/>
      <c r="S46" s="392"/>
      <c r="T46" s="409" t="str">
        <f>IF(入力!I37="","",入力!I37)</f>
        <v/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 t="str">
        <f>IF(入力!M37="","",入力!M37)</f>
        <v/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 t="str">
        <f>IF(入力!P37="","",入力!P37)</f>
        <v/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 t="str">
        <f>IF(入力!B39="","",入力!B39)</f>
        <v/>
      </c>
      <c r="D48" s="417"/>
      <c r="E48" s="418"/>
      <c r="F48" s="403" t="str">
        <f>IF(入力!C40="","",入力!C39&amp;"　"&amp;入力!E39&amp;"
"&amp;入力!C40&amp;"　"&amp;入力!E40)</f>
        <v/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 t="str">
        <f>IF(入力!G39="","",入力!G39)</f>
        <v/>
      </c>
      <c r="R48" s="391"/>
      <c r="S48" s="392"/>
      <c r="T48" s="409" t="str">
        <f>IF(入力!I39="","",入力!I39)</f>
        <v/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 t="str">
        <f>IF(入力!M39="","",入力!M39)</f>
        <v/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 t="str">
        <f>IF(入力!P39="","",入力!P39)</f>
        <v/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 t="str">
        <f>IF(入力!B41="","",入力!B41)</f>
        <v/>
      </c>
      <c r="D50" s="417"/>
      <c r="E50" s="418"/>
      <c r="F50" s="403" t="str">
        <f>IF(入力!C42="","",入力!C41&amp;"　"&amp;入力!E41&amp;"
"&amp;入力!C42&amp;"　"&amp;入力!E42)</f>
        <v/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 t="str">
        <f>IF(入力!G41="","",入力!G41)</f>
        <v/>
      </c>
      <c r="R50" s="391"/>
      <c r="S50" s="392"/>
      <c r="T50" s="409" t="str">
        <f>IF(入力!I41="","",入力!I41)</f>
        <v/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 t="str">
        <f>IF(入力!M41="","",入力!M41)</f>
        <v/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 t="str">
        <f>IF(入力!P41="","",入力!P41)</f>
        <v/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 t="str">
        <f>IF(入力!B43="","",入力!B43)</f>
        <v/>
      </c>
      <c r="D52" s="417"/>
      <c r="E52" s="418"/>
      <c r="F52" s="403" t="str">
        <f>IF(入力!C44="","",入力!C43&amp;"　"&amp;入力!E43&amp;"
"&amp;入力!C44&amp;"　"&amp;入力!E44)</f>
        <v/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 t="str">
        <f>IF(入力!G43="","",入力!G43)</f>
        <v/>
      </c>
      <c r="R52" s="391"/>
      <c r="S52" s="392"/>
      <c r="T52" s="409" t="str">
        <f>IF(入力!I43="","",入力!I43)</f>
        <v/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 t="str">
        <f>IF(入力!M43="","",入力!M43)</f>
        <v/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 t="str">
        <f>IF(入力!P43="","",入力!P43)</f>
        <v/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5"/>
      <c r="AS63" s="295"/>
      <c r="AT63" s="295"/>
      <c r="AU63" s="295"/>
      <c r="AV63" s="295"/>
      <c r="AW63" s="295"/>
      <c r="AX63" s="295"/>
      <c r="AY63" s="295"/>
      <c r="AZ63" s="295"/>
      <c r="BA63" s="295"/>
      <c r="BB63" s="295"/>
      <c r="BC63" s="295"/>
      <c r="BD63" s="295"/>
      <c r="BE63" s="295" t="s">
        <v>63</v>
      </c>
      <c r="BF63" s="29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SEAフレンズ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435190440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栗原　久夫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506198762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378403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伊藤　貴子</v>
      </c>
      <c r="D9" s="276"/>
      <c r="E9" s="276"/>
      <c r="F9" s="276"/>
      <c r="G9" s="265">
        <f>IF(入力!G9="","",入力!G9)</f>
        <v>515981104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長谷川　純子</v>
      </c>
      <c r="D11" s="276"/>
      <c r="E11" s="276"/>
      <c r="F11" s="276"/>
      <c r="G11" s="265">
        <f>IF(入力!G11="","",入力!G11)</f>
        <v>515978137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栗原　久夫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長谷川　純子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千葉県南房総市千倉町瀬戸1956-4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090-2507-6064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‘090－2507－6064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長谷川　明奈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千倉小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515978070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伊藤　千輝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南原小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513089970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4</v>
      </c>
      <c r="C29" s="275" t="str">
        <f>IF(入力!C30="","",入力!C30&amp;"　"&amp;入力!E30)</f>
        <v>遠藤　万梨花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南原小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515978113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5</v>
      </c>
      <c r="C31" s="275" t="str">
        <f>IF(入力!C32="","",入力!C32&amp;"　"&amp;入力!E32)</f>
        <v>加藤　千尋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千倉小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515978088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6</v>
      </c>
      <c r="C33" s="275" t="str">
        <f>IF(入力!C34="","",入力!C34&amp;"　"&amp;入力!E34)</f>
        <v>青木　菜緒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千倉小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515978058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10</v>
      </c>
      <c r="C35" s="275" t="str">
        <f>IF(入力!C36="","",入力!C36&amp;"　"&amp;入力!E36)</f>
        <v>石井　桜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富浦小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513469924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 t="str">
        <f>IF(入力!B37="","",入力!B37)</f>
        <v/>
      </c>
      <c r="C37" s="275" t="str">
        <f>IF(入力!C38="","",入力!C38&amp;"　"&amp;入力!E38)</f>
        <v/>
      </c>
      <c r="D37" s="276"/>
      <c r="E37" s="276"/>
      <c r="F37" s="276"/>
      <c r="G37" s="263" t="str">
        <f>IF(入力!G37="","",入力!G37)</f>
        <v/>
      </c>
      <c r="H37" s="263" t="str">
        <f>IF(入力!H37="","",入力!H37)</f>
        <v/>
      </c>
      <c r="I37" s="263" t="str">
        <f>IF(入力!I37="","",入力!I37)</f>
        <v/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 t="str">
        <f>IF(入力!M37="","",入力!M37)</f>
        <v/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 t="str">
        <f>IF(入力!B39="","",入力!B39)</f>
        <v/>
      </c>
      <c r="C39" s="275" t="str">
        <f>IF(入力!C40="","",入力!C40&amp;"　"&amp;入力!E40)</f>
        <v/>
      </c>
      <c r="D39" s="276"/>
      <c r="E39" s="276"/>
      <c r="F39" s="276"/>
      <c r="G39" s="263" t="str">
        <f>IF(入力!G39="","",入力!G39)</f>
        <v/>
      </c>
      <c r="H39" s="263" t="str">
        <f>IF(入力!H39="","",入力!H39)</f>
        <v/>
      </c>
      <c r="I39" s="263" t="str">
        <f>IF(入力!I39="","",入力!I39)</f>
        <v/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 t="str">
        <f>IF(入力!M39="","",入力!M39)</f>
        <v/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SEAフレンズ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435190440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栗原　久夫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506198762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378403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伊藤　貴子</v>
      </c>
      <c r="D9" s="276"/>
      <c r="E9" s="276"/>
      <c r="F9" s="276"/>
      <c r="G9" s="265">
        <f>IF(入力!G9="","",入力!G9)</f>
        <v>515981104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長谷川　純子</v>
      </c>
      <c r="D11" s="276"/>
      <c r="E11" s="276"/>
      <c r="F11" s="276"/>
      <c r="G11" s="265">
        <f>IF(入力!G11="","",入力!G11)</f>
        <v>515978137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栗原　久夫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長谷川　純子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千葉県南房総市千倉町瀬戸1956-4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090-2507-6064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‘090－2507－6064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長谷川　明奈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千倉小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515978070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伊藤　千輝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南原小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513089970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4</v>
      </c>
      <c r="C29" s="275" t="str">
        <f>IF(入力!C30="","",入力!C30&amp;"　"&amp;入力!E30)</f>
        <v>遠藤　万梨花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南原小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515978113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5</v>
      </c>
      <c r="C31" s="275" t="str">
        <f>IF(入力!C32="","",入力!C32&amp;"　"&amp;入力!E32)</f>
        <v>加藤　千尋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千倉小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515978088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6</v>
      </c>
      <c r="C33" s="275" t="str">
        <f>IF(入力!C34="","",入力!C34&amp;"　"&amp;入力!E34)</f>
        <v>青木　菜緒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千倉小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515978058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10</v>
      </c>
      <c r="C35" s="275" t="str">
        <f>IF(入力!C36="","",入力!C36&amp;"　"&amp;入力!E36)</f>
        <v>石井　桜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富浦小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513469924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 t="str">
        <f>IF(入力!B37="","",入力!B37)</f>
        <v/>
      </c>
      <c r="C37" s="275" t="str">
        <f>IF(入力!C38="","",入力!C38&amp;"　"&amp;入力!E38)</f>
        <v/>
      </c>
      <c r="D37" s="276"/>
      <c r="E37" s="276"/>
      <c r="F37" s="276"/>
      <c r="G37" s="263" t="str">
        <f>IF(入力!G37="","",入力!G37)</f>
        <v/>
      </c>
      <c r="H37" s="263" t="str">
        <f>IF(入力!H37="","",入力!H37)</f>
        <v/>
      </c>
      <c r="I37" s="263" t="str">
        <f>IF(入力!I37="","",入力!I37)</f>
        <v/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 t="str">
        <f>IF(入力!M37="","",入力!M37)</f>
        <v/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 t="str">
        <f>IF(入力!B39="","",入力!B39)</f>
        <v/>
      </c>
      <c r="C39" s="275" t="str">
        <f>IF(入力!C40="","",入力!C40&amp;"　"&amp;入力!E40)</f>
        <v/>
      </c>
      <c r="D39" s="276"/>
      <c r="E39" s="276"/>
      <c r="F39" s="276"/>
      <c r="G39" s="263" t="str">
        <f>IF(入力!G39="","",入力!G39)</f>
        <v/>
      </c>
      <c r="H39" s="263" t="str">
        <f>IF(入力!H39="","",入力!H39)</f>
        <v/>
      </c>
      <c r="I39" s="263" t="str">
        <f>IF(入力!I39="","",入力!I39)</f>
        <v/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 t="str">
        <f>IF(入力!M39="","",入力!M39)</f>
        <v/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8</v>
      </c>
      <c r="J5" s="444" t="str">
        <f>IF(入力!A55="","",入力!A55)</f>
        <v>　私たちのチームは、基本を大切に日々の練習に取り組んできました。
監督、コーチ、6年生に支えてもらい、県大会へ出場でき、心から感謝しています。
選手も誰一人欠けることのできない状況ですが、精一杯のプレーと声で、1年の成果を見せます！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23020</v>
      </c>
      <c r="B7" s="33" t="str">
        <f>IF(入力!C3="","",入力!C3)</f>
        <v>SEAフレンズ</v>
      </c>
      <c r="C7" s="33" t="str">
        <f>IF(入力!C2="","",入力!C2)</f>
        <v>シーフレンズ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ＪＲ内房</v>
      </c>
      <c r="S7" s="33" t="str">
        <f>IF(入力!AE5="","",入力!AE5)</f>
        <v>　千倉</v>
      </c>
      <c r="T7" s="33"/>
      <c r="U7" s="33">
        <f>IF(入力!C4="","",入力!C4)</f>
        <v>435190440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栗原</v>
      </c>
      <c r="D16" s="33" t="str">
        <f>IF(入力!E8="","",入力!E8)</f>
        <v>久夫</v>
      </c>
      <c r="E16" s="33" t="str">
        <f>IF(入力!C7="","",入力!C7)</f>
        <v>クリハラ</v>
      </c>
      <c r="F16" s="33" t="str">
        <f>IF(入力!E7="","",入力!E7)</f>
        <v>ヒサオ</v>
      </c>
      <c r="G16" s="33">
        <f>IF(入力!G7="","",入力!G7)</f>
        <v>506198762</v>
      </c>
      <c r="H16" s="33" t="str">
        <f>IF(入力!J7="","",入力!J7)</f>
        <v/>
      </c>
      <c r="I16" s="33">
        <f>IF(入力!M7="","",入力!M7)</f>
        <v>378403</v>
      </c>
      <c r="J16" s="33"/>
      <c r="K16" s="33"/>
      <c r="L16" s="33">
        <f>IF(入力!AT7="","",入力!AT7)</f>
        <v>57</v>
      </c>
      <c r="M16" s="33"/>
      <c r="N16" s="33"/>
      <c r="O16" s="33"/>
      <c r="P16" s="33"/>
      <c r="Q16" s="33"/>
      <c r="R16" s="33" t="str">
        <f>IF(入力!R7="","",入力!R7)</f>
        <v>295</v>
      </c>
      <c r="S16" s="33" t="str">
        <f>IF(入力!W7="","",入力!W7)</f>
        <v>0005</v>
      </c>
      <c r="T16" s="33" t="str">
        <f>IF(入力!P8="","",入力!P8)</f>
        <v>千葉県南房総市千倉町牧田169-4</v>
      </c>
      <c r="U16" s="33" t="str">
        <f>IF(入力!AL7="","",入力!AL7)</f>
        <v>090</v>
      </c>
      <c r="V16" s="33" t="str">
        <f>IF(入力!AK8="","",入力!AK8)</f>
        <v>8039</v>
      </c>
      <c r="W16" s="33" t="str">
        <f>IF(入力!AP8="","",入力!AP8)</f>
        <v>5973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伊藤</v>
      </c>
      <c r="D17" s="33" t="str">
        <f>IF(入力!E10="","",入力!E10)</f>
        <v>貴子</v>
      </c>
      <c r="E17" s="33" t="str">
        <f>IF(入力!C9="","",入力!C9)</f>
        <v>イトウ</v>
      </c>
      <c r="F17" s="33" t="str">
        <f>IF(入力!E9="","",入力!E9)</f>
        <v>タカコ</v>
      </c>
      <c r="G17" s="33">
        <f>IF(入力!G9="","",入力!G9)</f>
        <v>515981104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39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2715</v>
      </c>
      <c r="T17" s="33" t="str">
        <f>IF(入力!P10="","",入力!P10)</f>
        <v>千葉県南房総市下三原271-5</v>
      </c>
      <c r="U17" s="33" t="str">
        <f>IF(入力!AL9="","",入力!AL9)</f>
        <v>090</v>
      </c>
      <c r="V17" s="33" t="str">
        <f>IF(入力!AK10="","",入力!AK10)</f>
        <v>7238</v>
      </c>
      <c r="W17" s="33" t="str">
        <f>IF(入力!AP10="","",入力!AP10)</f>
        <v>2616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長谷川</v>
      </c>
      <c r="D20" s="33" t="str">
        <f>IF(入力!E12="","",入力!E12)</f>
        <v>純子</v>
      </c>
      <c r="E20" s="33" t="str">
        <f>IF(入力!C11="","",入力!C11)</f>
        <v>ハセガワ</v>
      </c>
      <c r="F20" s="33" t="str">
        <f>IF(入力!E11="","",入力!E11)</f>
        <v>ジュンコ</v>
      </c>
      <c r="G20" s="33">
        <f>IF(入力!G11="","",入力!G11)</f>
        <v>515978137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40</v>
      </c>
      <c r="M20" s="33"/>
      <c r="N20" s="33"/>
      <c r="O20" s="33"/>
      <c r="P20" s="33"/>
      <c r="Q20" s="33"/>
      <c r="R20" s="33" t="str">
        <f>IF(入力!R11="","",入力!R11)</f>
        <v>295</v>
      </c>
      <c r="S20" s="33" t="str">
        <f>IF(入力!W11="","",入力!W11)</f>
        <v>0004</v>
      </c>
      <c r="T20" s="33" t="str">
        <f>IF(入力!P12="","",入力!P12)</f>
        <v>千葉県南房総市千倉町瀬戸1956-4</v>
      </c>
      <c r="U20" s="33" t="str">
        <f>IF(入力!AL11="","",入力!AL11)</f>
        <v>090</v>
      </c>
      <c r="V20" s="33" t="str">
        <f>IF(入力!AK12="","",入力!AK12)</f>
        <v>2507</v>
      </c>
      <c r="W20" s="33" t="str">
        <f>IF(入力!AP12="","",入力!AP12)</f>
        <v>6064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長谷川</v>
      </c>
      <c r="D22" s="33" t="str">
        <f>IF(入力!E16="","",入力!E16)</f>
        <v>純子</v>
      </c>
      <c r="E22" s="33" t="str">
        <f>IF(入力!C15="","",入力!C15)</f>
        <v>ハセガワ</v>
      </c>
      <c r="F22" s="33" t="str">
        <f>IF(入力!E15="","",入力!E15)</f>
        <v>ジュンコ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‘090</v>
      </c>
      <c r="O22" s="33">
        <f>IF(入力!E21="","",入力!E21)</f>
        <v>2507</v>
      </c>
      <c r="P22" s="33">
        <f>IF(入力!G21="","",入力!G21)</f>
        <v>6064</v>
      </c>
      <c r="Q22" s="33"/>
      <c r="R22" s="33" t="str">
        <f>IF(入力!R15="","",入力!R15)</f>
        <v>295</v>
      </c>
      <c r="S22" s="33" t="str">
        <f>IF(入力!W15="","",入力!W15)</f>
        <v>0004</v>
      </c>
      <c r="T22" s="33" t="str">
        <f>IF(入力!P16="","",入力!P16)</f>
        <v>千葉県南房総市千倉町瀬戸1956-4</v>
      </c>
      <c r="U22" s="33" t="str">
        <f>IF(入力!AL15="","",入力!AL15)</f>
        <v>090</v>
      </c>
      <c r="V22" s="33" t="str">
        <f>IF(入力!AK16="","",入力!AK16)</f>
        <v>2507</v>
      </c>
      <c r="W22" s="33" t="str">
        <f>IF(入力!AP16="","",入力!AP16)</f>
        <v>6064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栗原</v>
      </c>
      <c r="D23" s="33" t="str">
        <f>IF(入力!$E$14="","",入力!$E$14)</f>
        <v>久夫</v>
      </c>
      <c r="E23" s="33" t="str">
        <f>IF(入力!$C$13="","",入力!$C$13)</f>
        <v>クリハラ</v>
      </c>
      <c r="F23" s="33" t="str">
        <f>IF(入力!$E$13="","",入力!$E$13)</f>
        <v>ヒサオ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長谷川</v>
      </c>
      <c r="D24" s="75" t="str">
        <f>VLOOKUP($B$51,$A$53:$F$352,4)</f>
        <v>明奈</v>
      </c>
      <c r="E24" s="75" t="str">
        <f>VLOOKUP($B$51,$A$53:$F$352,5)</f>
        <v>ハセガワ</v>
      </c>
      <c r="F24" s="75" t="str">
        <f>VLOOKUP($B$51,$A$53:$F$352,6)</f>
        <v>アキナ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長谷川</v>
      </c>
      <c r="D53" s="33" t="str">
        <f>IF(入力!E26="","",入力!E26)</f>
        <v>明奈</v>
      </c>
      <c r="E53" s="33" t="str">
        <f>IF(入力!C25="","",入力!C25)</f>
        <v>ハセガワ</v>
      </c>
      <c r="F53" s="33" t="str">
        <f>IF(入力!E25="","",入力!E25)</f>
        <v>アキナ</v>
      </c>
      <c r="G53" s="33">
        <f>IF(入力!M25="","",入力!M25)</f>
        <v>515978070</v>
      </c>
      <c r="H53" s="33" t="str">
        <f>IF(入力!I25="","",入力!I25)</f>
        <v>千倉小</v>
      </c>
      <c r="I53" s="33">
        <f>IF(入力!G25="","",入力!G25)</f>
        <v>5</v>
      </c>
      <c r="J53" s="33">
        <f>IF(入力!P25="","",入力!P25)</f>
        <v>158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伊藤</v>
      </c>
      <c r="D54" s="33" t="str">
        <f>IF(入力!E28="","",入力!E28)</f>
        <v>千輝</v>
      </c>
      <c r="E54" s="33" t="str">
        <f>IF(入力!C27="","",入力!C27)</f>
        <v>イトウ</v>
      </c>
      <c r="F54" s="33" t="str">
        <f>IF(入力!E27="","",入力!E27)</f>
        <v>チアキ</v>
      </c>
      <c r="G54" s="33">
        <f>IF(入力!M27="","",入力!M27)</f>
        <v>513089970</v>
      </c>
      <c r="H54" s="33" t="str">
        <f>IF(入力!I27="","",入力!I27)</f>
        <v>南原小</v>
      </c>
      <c r="I54" s="33">
        <f>IF(入力!G27="","",入力!G27)</f>
        <v>5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4</v>
      </c>
      <c r="C55" s="33" t="str">
        <f>IF(入力!C30="","",入力!C30)</f>
        <v>遠藤</v>
      </c>
      <c r="D55" s="33" t="str">
        <f>IF(入力!E30="","",入力!E30)</f>
        <v>万梨花</v>
      </c>
      <c r="E55" s="33" t="str">
        <f>IF(入力!C29="","",入力!C29)</f>
        <v>エンドウ</v>
      </c>
      <c r="F55" s="33" t="str">
        <f>IF(入力!E29="","",入力!E29)</f>
        <v>マリカ</v>
      </c>
      <c r="G55" s="33">
        <f>IF(入力!M29="","",入力!M29)</f>
        <v>515978113</v>
      </c>
      <c r="H55" s="33" t="str">
        <f>IF(入力!I29="","",入力!I29)</f>
        <v>南原小</v>
      </c>
      <c r="I55" s="33">
        <f>IF(入力!G29="","",入力!G29)</f>
        <v>5</v>
      </c>
      <c r="J55" s="33">
        <f>IF(入力!P29="","",入力!P29)</f>
        <v>157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5</v>
      </c>
      <c r="C56" s="33" t="str">
        <f>IF(入力!C32="","",入力!C32)</f>
        <v>加藤</v>
      </c>
      <c r="D56" s="33" t="str">
        <f>IF(入力!E32="","",入力!E32)</f>
        <v>千尋</v>
      </c>
      <c r="E56" s="33" t="str">
        <f>IF(入力!C31="","",入力!C31)</f>
        <v>カトウ</v>
      </c>
      <c r="F56" s="33" t="str">
        <f>IF(入力!E31="","",入力!E31)</f>
        <v>チヒロ</v>
      </c>
      <c r="G56" s="33">
        <f>IF(入力!M31="","",入力!M31)</f>
        <v>515978088</v>
      </c>
      <c r="H56" s="33" t="str">
        <f>IF(入力!I31="","",入力!I31)</f>
        <v>千倉小</v>
      </c>
      <c r="I56" s="33">
        <f>IF(入力!G31="","",入力!G31)</f>
        <v>5</v>
      </c>
      <c r="J56" s="33">
        <f>IF(入力!P31="","",入力!P31)</f>
        <v>156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6</v>
      </c>
      <c r="C57" s="33" t="str">
        <f>IF(入力!C34="","",入力!C34)</f>
        <v>青木</v>
      </c>
      <c r="D57" s="33" t="str">
        <f>IF(入力!E34="","",入力!E34)</f>
        <v>菜緒</v>
      </c>
      <c r="E57" s="33" t="str">
        <f>IF(入力!C33="","",入力!C33)</f>
        <v>アオキ</v>
      </c>
      <c r="F57" s="33" t="str">
        <f>IF(入力!E33="","",入力!E33)</f>
        <v>ナオ</v>
      </c>
      <c r="G57" s="33">
        <f>IF(入力!M33="","",入力!M33)</f>
        <v>515978058</v>
      </c>
      <c r="H57" s="33" t="str">
        <f>IF(入力!I33="","",入力!I33)</f>
        <v>千倉小</v>
      </c>
      <c r="I57" s="33">
        <f>IF(入力!G33="","",入力!G33)</f>
        <v>5</v>
      </c>
      <c r="J57" s="33">
        <f>IF(入力!P33="","",入力!P33)</f>
        <v>153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10</v>
      </c>
      <c r="C58" s="33" t="str">
        <f>IF(入力!C36="","",入力!C36)</f>
        <v>石井</v>
      </c>
      <c r="D58" s="33" t="str">
        <f>IF(入力!E36="","",入力!E36)</f>
        <v>桜</v>
      </c>
      <c r="E58" s="33" t="str">
        <f>IF(入力!C35="","",入力!C35)</f>
        <v>イシイ</v>
      </c>
      <c r="F58" s="33" t="str">
        <f>IF(入力!E35="","",入力!E35)</f>
        <v>サクラ</v>
      </c>
      <c r="G58" s="33">
        <f>IF(入力!M35="","",入力!M35)</f>
        <v>513469924</v>
      </c>
      <c r="H58" s="33" t="str">
        <f>IF(入力!I35="","",入力!I35)</f>
        <v>富浦小</v>
      </c>
      <c r="I58" s="33">
        <f>IF(入力!G35="","",入力!G35)</f>
        <v>4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junko hasegawa</cp:lastModifiedBy>
  <cp:lastPrinted>2016-05-09T15:17:35Z</cp:lastPrinted>
  <dcterms:created xsi:type="dcterms:W3CDTF">2014-04-05T09:56:00Z</dcterms:created>
  <dcterms:modified xsi:type="dcterms:W3CDTF">2018-02-01T02:02:54Z</dcterms:modified>
</cp:coreProperties>
</file>