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<sst xmlns="http://schemas.openxmlformats.org/spreadsheetml/2006/main" count="401" uniqueCount="270">
  <si>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</si>
  <si>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</si>
  <si>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</si>
  <si>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</si>
  <si>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</si>
  <si>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</si>
  <si>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</si>
  <si>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</si>
  <si>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</si>
  <si>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</si>
  <si>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</si>
  <si>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</si>
  <si>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</si>
  <si>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</si>
  <si>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</si>
  <si>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</si>
  <si>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</si>
  <si>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</si>
  <si>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</si>
  <si>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</si>
  <si>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</si>
  <si>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</si>
  <si>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</si>
  <si>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</si>
  <si>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</si>
  <si>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</si>
  <si>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</si>
  <si>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</si>
  <si>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</si>
  <si>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</si>
  <si>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</si>
  <si>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</si>
  <si>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</si>
  <si>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</si>
  <si>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</si>
  <si>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</si>
  <si>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</si>
  <si>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</si>
  <si>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</si>
  <si>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</si>
  <si>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</si>
  <si>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</si>
  <si>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</si>
  <si>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</si>
  <si>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</si>
  <si>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</si>
  <si>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</si>
  <si>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</si>
  <si>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</si>
  <si>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</si>
  <si>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</si>
  <si>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</si>
  <si>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</si>
  <si>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</si>
  <si>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</si>
  <si>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</si>
  <si>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</si>
  <si>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</si>
  <si>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</si>
  <si>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</si>
  <si>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</si>
  <si>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</si>
  <si>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</si>
  <si>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</si>
  <si>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</si>
  <si>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</si>
  <si>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</si>
  <si>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</si>
  <si>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</si>
  <si>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</si>
  <si>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</si>
  <si>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</si>
  <si>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</si>
  <si>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</si>
  <si>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</si>
  <si>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</si>
  <si>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</si>
  <si>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</si>
  <si>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</si>
  <si>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</si>
  <si>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</si>
  <si>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</si>
  <si>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</si>
  <si>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</si>
  <si>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</si>
  <si>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</si>
  <si>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</si>
  <si>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</si>
  <si>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</si>
  <si>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</si>
  <si>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</si>
  <si>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</si>
  <si>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</si>
  <si>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</si>
  <si>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</si>
  <si>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</si>
  <si>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</si>
  <si>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</si>
  <si>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</si>
  <si>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</si>
  <si>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</si>
  <si>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</si>
  <si>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</si>
  <si>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</si>
  <si>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</si>
  <si>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</si>
  <si>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</si>
  <si>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</si>
  <si>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</si>
  <si>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</si>
  <si>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</si>
  <si>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</si>
  <si>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</si>
  <si>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</si>
  <si>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</si>
  <si>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</si>
  <si>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</si>
  <si>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</si>
  <si>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</si>
  <si>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</si>
  <si>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</si>
  <si>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</si>
  <si>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</si>
  <si>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</si>
  <si>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</si>
  <si>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</si>
  <si>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</si>
  <si>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</si>
  <si>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</si>
  <si>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</si>
  <si>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</si>
  <si>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</si>
  <si>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</si>
  <si>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</si>
  <si>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</si>
  <si>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</si>
  <si>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</si>
  <si>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</si>
  <si>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</si>
  <si>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</si>
  <si>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</si>
  <si>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</si>
  <si>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</si>
  <si>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</si>
  <si>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</si>
  <si>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</si>
  <si>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</si>
  <si>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</si>
  <si>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</si>
  <si>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</si>
  <si>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</si>
  <si>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</si>
  <si>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</si>
  <si>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</si>
  <si>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</si>
  <si>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</si>
  <si>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</si>
  <si>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</si>
  <si>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</si>
  <si>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</si>
  <si>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</si>
  <si>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</si>
  <si>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</si>
  <si>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</si>
  <si>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</si>
  <si>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</si>
  <si>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</si>
  <si>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</si>
  <si>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</si>
  <si>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</si>
  <si>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</si>
  <si>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</si>
  <si>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</si>
  <si>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</si>
  <si>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</si>
  <si>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</si>
  <si>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</si>
  <si>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</si>
  <si>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</si>
  <si>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</si>
  <si>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</si>
  <si>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</si>
  <si>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</si>
  <si>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</si>
  <si>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</si>
  <si>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</si>
  <si>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</si>
  <si>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</si>
  <si>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</si>
  <si>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</si>
  <si>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</si>
  <si>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</si>
  <si>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</si>
  <si>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</si>
  <si>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</si>
  <si>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</si>
  <si>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</si>
  <si>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</si>
  <si>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</si>
  <si>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</si>
  <si>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SEAフレンズ</t>
    <phoneticPr fontId="2"/>
  </si>
  <si>
    <t>シーフレンズ</t>
    <phoneticPr fontId="2"/>
  </si>
  <si>
    <t>南房総市</t>
    <rPh sb="0" eb="4">
      <t>ミナミボウソウシ</t>
    </rPh>
    <phoneticPr fontId="2"/>
  </si>
  <si>
    <t>栗原</t>
    <rPh sb="0" eb="2">
      <t>クリハラ</t>
    </rPh>
    <phoneticPr fontId="2"/>
  </si>
  <si>
    <t>久夫</t>
    <rPh sb="0" eb="2">
      <t>ヒサオ</t>
    </rPh>
    <phoneticPr fontId="2"/>
  </si>
  <si>
    <t>クリハラ</t>
    <phoneticPr fontId="2"/>
  </si>
  <si>
    <t>ヒサオ</t>
    <phoneticPr fontId="2"/>
  </si>
  <si>
    <t>長谷川</t>
    <rPh sb="0" eb="3">
      <t>ハセガワ</t>
    </rPh>
    <phoneticPr fontId="2"/>
  </si>
  <si>
    <t>純子</t>
    <rPh sb="0" eb="2">
      <t>ジュンコ</t>
    </rPh>
    <phoneticPr fontId="2"/>
  </si>
  <si>
    <t>ハセガワ</t>
    <phoneticPr fontId="2"/>
  </si>
  <si>
    <t>ジュンコ</t>
    <phoneticPr fontId="2"/>
  </si>
  <si>
    <t>090</t>
    <phoneticPr fontId="2"/>
  </si>
  <si>
    <t>明奈</t>
    <rPh sb="0" eb="1">
      <t>アキラ</t>
    </rPh>
    <phoneticPr fontId="2"/>
  </si>
  <si>
    <t>伊藤</t>
    <rPh sb="0" eb="2">
      <t>イトウ</t>
    </rPh>
    <phoneticPr fontId="2"/>
  </si>
  <si>
    <t>千輝</t>
    <rPh sb="0" eb="1">
      <t>セン</t>
    </rPh>
    <phoneticPr fontId="2"/>
  </si>
  <si>
    <t>遠藤</t>
    <rPh sb="0" eb="2">
      <t>エンドウ</t>
    </rPh>
    <phoneticPr fontId="2"/>
  </si>
  <si>
    <t>加藤</t>
    <rPh sb="0" eb="2">
      <t>カトウ</t>
    </rPh>
    <phoneticPr fontId="2"/>
  </si>
  <si>
    <t>千尋</t>
    <rPh sb="0" eb="2">
      <t>チヒロ</t>
    </rPh>
    <phoneticPr fontId="2"/>
  </si>
  <si>
    <t>万梨花</t>
    <phoneticPr fontId="2"/>
  </si>
  <si>
    <t>青木</t>
    <rPh sb="0" eb="2">
      <t>アオキ</t>
    </rPh>
    <phoneticPr fontId="2"/>
  </si>
  <si>
    <t>菜緒</t>
    <rPh sb="0" eb="2">
      <t>ナオ</t>
    </rPh>
    <phoneticPr fontId="2"/>
  </si>
  <si>
    <t>石井</t>
    <rPh sb="0" eb="2">
      <t>イシイ</t>
    </rPh>
    <phoneticPr fontId="2"/>
  </si>
  <si>
    <t>桜</t>
    <rPh sb="0" eb="1">
      <t>サクラ</t>
    </rPh>
    <phoneticPr fontId="2"/>
  </si>
  <si>
    <t>アキナ</t>
    <phoneticPr fontId="2"/>
  </si>
  <si>
    <t>イトウ</t>
    <phoneticPr fontId="2"/>
  </si>
  <si>
    <t>チアキ</t>
    <phoneticPr fontId="2"/>
  </si>
  <si>
    <t>エンドウ</t>
    <phoneticPr fontId="2"/>
  </si>
  <si>
    <t>マリカ</t>
    <phoneticPr fontId="2"/>
  </si>
  <si>
    <t>カトウ</t>
    <phoneticPr fontId="2"/>
  </si>
  <si>
    <t>チヒロ</t>
    <phoneticPr fontId="2"/>
  </si>
  <si>
    <t>アオキ</t>
    <phoneticPr fontId="2"/>
  </si>
  <si>
    <t>ナオ</t>
    <phoneticPr fontId="2"/>
  </si>
  <si>
    <t>イシイ</t>
    <phoneticPr fontId="2"/>
  </si>
  <si>
    <t>サクラ</t>
    <phoneticPr fontId="2"/>
  </si>
  <si>
    <t>千倉小学校</t>
    <rPh sb="0" eb="2">
      <t>チクラ</t>
    </rPh>
    <rPh sb="2" eb="5">
      <t>ショウガッコウ</t>
    </rPh>
    <phoneticPr fontId="2"/>
  </si>
  <si>
    <t>南三原小学校</t>
    <rPh sb="0" eb="3">
      <t>ミナミミハラ</t>
    </rPh>
    <rPh sb="3" eb="6">
      <t>ショウガッコウ</t>
    </rPh>
    <phoneticPr fontId="2"/>
  </si>
  <si>
    <t>富浦小学校</t>
    <rPh sb="0" eb="2">
      <t>トミウラ</t>
    </rPh>
    <rPh sb="2" eb="5">
      <t>ショウガッコウ</t>
    </rPh>
    <phoneticPr fontId="2"/>
  </si>
  <si>
    <t>千倉小学校</t>
    <rPh sb="0" eb="5">
      <t>チクラショウガッコウ</t>
    </rPh>
    <phoneticPr fontId="2"/>
  </si>
  <si>
    <t>①</t>
    <phoneticPr fontId="2"/>
  </si>
  <si>
    <t>295</t>
    <phoneticPr fontId="2"/>
  </si>
  <si>
    <t>0005</t>
    <phoneticPr fontId="2"/>
  </si>
  <si>
    <t>南房総市千倉町牧田169-4</t>
    <rPh sb="0" eb="4">
      <t>ミナミボウソウシ</t>
    </rPh>
    <rPh sb="4" eb="6">
      <t>チクラ</t>
    </rPh>
    <rPh sb="6" eb="7">
      <t>マチ</t>
    </rPh>
    <rPh sb="7" eb="9">
      <t>マキダ</t>
    </rPh>
    <phoneticPr fontId="2"/>
  </si>
  <si>
    <t>0004</t>
    <phoneticPr fontId="2"/>
  </si>
  <si>
    <t>南房総市瀬戸1956-4</t>
    <rPh sb="0" eb="4">
      <t>ミナミボウソウシ</t>
    </rPh>
    <phoneticPr fontId="2"/>
  </si>
  <si>
    <t>090</t>
    <phoneticPr fontId="2"/>
  </si>
  <si>
    <t>8039</t>
    <phoneticPr fontId="2"/>
  </si>
  <si>
    <t>5973</t>
    <phoneticPr fontId="2"/>
  </si>
  <si>
    <t>2507</t>
    <phoneticPr fontId="2"/>
  </si>
  <si>
    <t>6064</t>
    <phoneticPr fontId="2"/>
  </si>
  <si>
    <t>　『一瞬の判断と勇気』をもって、一球一球を大切に繋ぎ、１点１勝に繋げていくことが目標です！
これまでの練習の成果を精一杯発揮できるよう、笑顔で頑張ります。</t>
    <rPh sb="2" eb="4">
      <t>イッシュン</t>
    </rPh>
    <rPh sb="5" eb="7">
      <t>ハンダン</t>
    </rPh>
    <rPh sb="8" eb="10">
      <t>ユウキ</t>
    </rPh>
    <rPh sb="16" eb="18">
      <t>イッキュウ</t>
    </rPh>
    <rPh sb="18" eb="20">
      <t>イッキュウ</t>
    </rPh>
    <rPh sb="21" eb="23">
      <t>タイセツ</t>
    </rPh>
    <rPh sb="24" eb="25">
      <t>ツナ</t>
    </rPh>
    <rPh sb="27" eb="29">
      <t>イッテン</t>
    </rPh>
    <rPh sb="29" eb="31">
      <t>イッショウ</t>
    </rPh>
    <rPh sb="32" eb="33">
      <t>ツナ</t>
    </rPh>
    <rPh sb="40" eb="42">
      <t>モクヒョウ</t>
    </rPh>
    <rPh sb="51" eb="53">
      <t>レンシュウ</t>
    </rPh>
    <rPh sb="54" eb="56">
      <t>セイカ</t>
    </rPh>
    <rPh sb="57" eb="60">
      <t>セイイッパイ</t>
    </rPh>
    <rPh sb="60" eb="62">
      <t>ハッキ</t>
    </rPh>
    <rPh sb="68" eb="70">
      <t>エガオ</t>
    </rPh>
    <rPh sb="71" eb="73">
      <t>ガンバ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</si>
  <si>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内房線</t>
    </r>
    <rPh sb="2" eb="5">
      <t>ウチボウセン</t>
    </rPh>
    <phoneticPr fontId="2"/>
  </si>
  <si>
    <t>千倉</t>
    <rPh sb="0" eb="2">
      <t>チクラ</t>
    </rPh>
    <phoneticPr fontId="2"/>
  </si>
  <si>
    <t>貴子</t>
    <rPh sb="0" eb="2">
      <t>タカコ</t>
    </rPh>
    <phoneticPr fontId="2"/>
  </si>
  <si>
    <t>イトウ</t>
    <phoneticPr fontId="2"/>
  </si>
  <si>
    <t>タカコ</t>
    <phoneticPr fontId="2"/>
  </si>
  <si>
    <t>長谷川</t>
    <rPh sb="0" eb="3">
      <t>ハセガワ</t>
    </rPh>
    <phoneticPr fontId="2"/>
  </si>
  <si>
    <t>純子</t>
    <rPh sb="0" eb="2">
      <t>ジュンコ</t>
    </rPh>
    <phoneticPr fontId="2"/>
  </si>
  <si>
    <t>ハセガワ</t>
    <phoneticPr fontId="2"/>
  </si>
  <si>
    <t>ジュンコ</t>
    <phoneticPr fontId="2"/>
  </si>
  <si>
    <t>南房総市千倉町瀬戸1956-4</t>
    <rPh sb="0" eb="4">
      <t>ミナミボウソウシ</t>
    </rPh>
    <rPh sb="4" eb="7">
      <t>チクラチョウ</t>
    </rPh>
    <rPh sb="7" eb="9">
      <t>セト</t>
    </rPh>
    <phoneticPr fontId="2"/>
  </si>
  <si>
    <t>295</t>
    <phoneticPr fontId="2"/>
  </si>
  <si>
    <t>0004</t>
    <phoneticPr fontId="2"/>
  </si>
  <si>
    <t>299</t>
    <phoneticPr fontId="2"/>
  </si>
  <si>
    <t>2715</t>
    <phoneticPr fontId="2"/>
  </si>
  <si>
    <t>南房総市和田町下三原271-5</t>
    <rPh sb="0" eb="4">
      <t>ミナミボウソウシ</t>
    </rPh>
    <rPh sb="4" eb="6">
      <t>ワダ</t>
    </rPh>
    <rPh sb="6" eb="7">
      <t>マチ</t>
    </rPh>
    <rPh sb="7" eb="10">
      <t>シモミハラ</t>
    </rPh>
    <phoneticPr fontId="2"/>
  </si>
  <si>
    <t>7238</t>
    <phoneticPr fontId="2"/>
  </si>
  <si>
    <t>2616</t>
    <phoneticPr fontId="2"/>
  </si>
  <si>
    <t>090</t>
    <phoneticPr fontId="2"/>
  </si>
  <si>
    <t>2507</t>
    <phoneticPr fontId="2"/>
  </si>
  <si>
    <t>6064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</si>
</sst>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T9" sqref="AT9:AT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4"/>
      <c r="K3" s="245"/>
      <c r="L3" s="245"/>
      <c r="M3" s="245"/>
      <c r="N3" s="245"/>
      <c r="O3" s="246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435190440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5">
        <v>23020</v>
      </c>
      <c r="K5" s="225"/>
      <c r="L5" s="225"/>
      <c r="M5" s="225"/>
      <c r="N5" s="225"/>
      <c r="O5" s="225"/>
      <c r="P5" s="193" t="s">
        <v>250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4" t="s">
        <v>251</v>
      </c>
      <c r="AF5" s="193"/>
      <c r="AG5" s="193"/>
      <c r="AH5" s="193"/>
      <c r="AI5" s="193"/>
      <c r="AJ5" s="193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205</v>
      </c>
      <c r="D7" s="132"/>
      <c r="E7" s="171" t="s">
        <v>206</v>
      </c>
      <c r="F7" s="133"/>
      <c r="G7" s="227">
        <v>506198762</v>
      </c>
      <c r="H7" s="227"/>
      <c r="I7" s="227"/>
      <c r="J7" s="227">
        <v>15970</v>
      </c>
      <c r="K7" s="227"/>
      <c r="L7" s="227"/>
      <c r="M7" s="227">
        <v>378403</v>
      </c>
      <c r="N7" s="227"/>
      <c r="O7" s="227"/>
      <c r="P7" s="200" t="s">
        <v>72</v>
      </c>
      <c r="Q7" s="201"/>
      <c r="R7" s="165" t="s">
        <v>239</v>
      </c>
      <c r="S7" s="165"/>
      <c r="T7" s="165"/>
      <c r="U7" s="165"/>
      <c r="V7" s="50" t="s">
        <v>73</v>
      </c>
      <c r="W7" s="155" t="s">
        <v>240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244</v>
      </c>
      <c r="AM7" s="83"/>
      <c r="AN7" s="83"/>
      <c r="AO7" s="83"/>
      <c r="AP7" s="83"/>
      <c r="AQ7" s="83"/>
      <c r="AR7" s="83"/>
      <c r="AS7" s="59" t="s">
        <v>75</v>
      </c>
      <c r="AT7" s="77">
        <v>58</v>
      </c>
    </row>
    <row r="8" spans="1:51" ht="18" customHeight="1">
      <c r="A8" s="96"/>
      <c r="B8" s="163"/>
      <c r="C8" s="172" t="s">
        <v>203</v>
      </c>
      <c r="D8" s="135"/>
      <c r="E8" s="173" t="s">
        <v>204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241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245</v>
      </c>
      <c r="AL8" s="85"/>
      <c r="AM8" s="85"/>
      <c r="AN8" s="85"/>
      <c r="AO8" s="60" t="s">
        <v>76</v>
      </c>
      <c r="AP8" s="85" t="s">
        <v>246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253</v>
      </c>
      <c r="D9" s="132"/>
      <c r="E9" s="171" t="s">
        <v>254</v>
      </c>
      <c r="F9" s="133"/>
      <c r="G9" s="227">
        <v>515981104</v>
      </c>
      <c r="H9" s="227"/>
      <c r="I9" s="227"/>
      <c r="J9" s="227"/>
      <c r="K9" s="227"/>
      <c r="L9" s="227"/>
      <c r="M9" s="227"/>
      <c r="N9" s="227"/>
      <c r="O9" s="227"/>
      <c r="P9" s="200" t="s">
        <v>72</v>
      </c>
      <c r="Q9" s="201"/>
      <c r="R9" s="165" t="s">
        <v>262</v>
      </c>
      <c r="S9" s="165"/>
      <c r="T9" s="165"/>
      <c r="U9" s="165"/>
      <c r="V9" s="50" t="s">
        <v>73</v>
      </c>
      <c r="W9" s="155" t="s">
        <v>263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244</v>
      </c>
      <c r="AM9" s="83"/>
      <c r="AN9" s="83"/>
      <c r="AO9" s="83"/>
      <c r="AP9" s="83"/>
      <c r="AQ9" s="83"/>
      <c r="AR9" s="83"/>
      <c r="AS9" s="59" t="s">
        <v>194</v>
      </c>
      <c r="AT9" s="78">
        <v>39</v>
      </c>
    </row>
    <row r="10" spans="1:51" ht="18" customHeight="1">
      <c r="A10" s="96"/>
      <c r="B10" s="163"/>
      <c r="C10" s="172" t="s">
        <v>213</v>
      </c>
      <c r="D10" s="135"/>
      <c r="E10" s="173" t="s">
        <v>252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264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265</v>
      </c>
      <c r="AL10" s="85"/>
      <c r="AM10" s="85"/>
      <c r="AN10" s="85"/>
      <c r="AO10" s="60" t="s">
        <v>195</v>
      </c>
      <c r="AP10" s="85" t="s">
        <v>266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257</v>
      </c>
      <c r="D11" s="132"/>
      <c r="E11" s="171" t="s">
        <v>258</v>
      </c>
      <c r="F11" s="133"/>
      <c r="G11" s="227">
        <v>515978137</v>
      </c>
      <c r="H11" s="227"/>
      <c r="I11" s="227"/>
      <c r="J11" s="227"/>
      <c r="K11" s="227"/>
      <c r="L11" s="227"/>
      <c r="M11" s="227"/>
      <c r="N11" s="227"/>
      <c r="O11" s="227"/>
      <c r="P11" s="200" t="s">
        <v>72</v>
      </c>
      <c r="Q11" s="201"/>
      <c r="R11" s="165" t="s">
        <v>260</v>
      </c>
      <c r="S11" s="165"/>
      <c r="T11" s="165"/>
      <c r="U11" s="165"/>
      <c r="V11" s="50" t="s">
        <v>73</v>
      </c>
      <c r="W11" s="155" t="s">
        <v>261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267</v>
      </c>
      <c r="AM11" s="83"/>
      <c r="AN11" s="83"/>
      <c r="AO11" s="83"/>
      <c r="AP11" s="83"/>
      <c r="AQ11" s="83"/>
      <c r="AR11" s="83"/>
      <c r="AS11" s="59" t="s">
        <v>194</v>
      </c>
      <c r="AT11" s="78">
        <v>40</v>
      </c>
    </row>
    <row r="12" spans="1:51" ht="18" customHeight="1">
      <c r="A12" s="96"/>
      <c r="B12" s="163"/>
      <c r="C12" s="172" t="s">
        <v>255</v>
      </c>
      <c r="D12" s="135"/>
      <c r="E12" s="173" t="s">
        <v>256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 t="s">
        <v>259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268</v>
      </c>
      <c r="AL12" s="85"/>
      <c r="AM12" s="85"/>
      <c r="AN12" s="85"/>
      <c r="AO12" s="60" t="s">
        <v>195</v>
      </c>
      <c r="AP12" s="85" t="s">
        <v>269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205</v>
      </c>
      <c r="D13" s="132"/>
      <c r="E13" s="171" t="s">
        <v>206</v>
      </c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203</v>
      </c>
      <c r="D14" s="135"/>
      <c r="E14" s="173" t="s">
        <v>204</v>
      </c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209</v>
      </c>
      <c r="D15" s="132"/>
      <c r="E15" s="171" t="s">
        <v>210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239</v>
      </c>
      <c r="S15" s="165"/>
      <c r="T15" s="165"/>
      <c r="U15" s="165"/>
      <c r="V15" s="49" t="s">
        <v>73</v>
      </c>
      <c r="W15" s="155" t="s">
        <v>242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244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72" t="s">
        <v>207</v>
      </c>
      <c r="D16" s="135"/>
      <c r="E16" s="173" t="s">
        <v>208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243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247</v>
      </c>
      <c r="AL16" s="85"/>
      <c r="AM16" s="85"/>
      <c r="AN16" s="85"/>
      <c r="AO16" s="60" t="s">
        <v>195</v>
      </c>
      <c r="AP16" s="85" t="s">
        <v>248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南房総市瀬戸1956-4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8" t="str">
        <f>IF(AL15="","",AL15&amp;"-"&amp;AK16&amp;"-"&amp;AP16)</f>
        <v>090-2507-6064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0" t="s">
        <v>211</v>
      </c>
      <c r="D21" s="232"/>
      <c r="E21" s="232">
        <v>2507</v>
      </c>
      <c r="F21" s="232"/>
      <c r="G21" s="232">
        <v>6064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4" t="s">
        <v>238</v>
      </c>
      <c r="C25" s="170" t="s">
        <v>209</v>
      </c>
      <c r="D25" s="132"/>
      <c r="E25" s="171" t="s">
        <v>223</v>
      </c>
      <c r="F25" s="133"/>
      <c r="G25" s="119">
        <v>6</v>
      </c>
      <c r="H25" s="120"/>
      <c r="I25" s="223" t="s">
        <v>237</v>
      </c>
      <c r="J25" s="123"/>
      <c r="K25" s="123"/>
      <c r="L25" s="120"/>
      <c r="M25" s="119">
        <v>515977964</v>
      </c>
      <c r="N25" s="123"/>
      <c r="O25" s="120"/>
      <c r="P25" s="119">
        <v>160</v>
      </c>
      <c r="Q25" s="123"/>
      <c r="R25" s="123"/>
      <c r="S25" s="123"/>
      <c r="T25" s="125"/>
      <c r="U25" s="1"/>
      <c r="V25" s="1"/>
      <c r="W25" s="1"/>
      <c r="X25" s="1"/>
      <c r="Y25" s="234">
        <v>7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207</v>
      </c>
      <c r="D26" s="135"/>
      <c r="E26" s="173" t="s">
        <v>212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224</v>
      </c>
      <c r="D27" s="132"/>
      <c r="E27" s="171" t="s">
        <v>225</v>
      </c>
      <c r="F27" s="133"/>
      <c r="G27" s="119">
        <v>6</v>
      </c>
      <c r="H27" s="120"/>
      <c r="I27" s="223" t="s">
        <v>235</v>
      </c>
      <c r="J27" s="123"/>
      <c r="K27" s="123"/>
      <c r="L27" s="120"/>
      <c r="M27" s="119">
        <v>513089970</v>
      </c>
      <c r="N27" s="123"/>
      <c r="O27" s="120"/>
      <c r="P27" s="119">
        <v>143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213</v>
      </c>
      <c r="D28" s="135"/>
      <c r="E28" s="173" t="s">
        <v>214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4</v>
      </c>
      <c r="C29" s="170" t="s">
        <v>226</v>
      </c>
      <c r="D29" s="132"/>
      <c r="E29" s="171" t="s">
        <v>227</v>
      </c>
      <c r="F29" s="133"/>
      <c r="G29" s="119">
        <v>6</v>
      </c>
      <c r="H29" s="120"/>
      <c r="I29" s="223" t="s">
        <v>235</v>
      </c>
      <c r="J29" s="123"/>
      <c r="K29" s="123"/>
      <c r="L29" s="120"/>
      <c r="M29" s="119">
        <v>515978113</v>
      </c>
      <c r="N29" s="123"/>
      <c r="O29" s="120"/>
      <c r="P29" s="119">
        <v>155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215</v>
      </c>
      <c r="D30" s="135"/>
      <c r="E30" s="173" t="s">
        <v>218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5</v>
      </c>
      <c r="C31" s="170" t="s">
        <v>228</v>
      </c>
      <c r="D31" s="132"/>
      <c r="E31" s="171" t="s">
        <v>229</v>
      </c>
      <c r="F31" s="133"/>
      <c r="G31" s="119">
        <v>6</v>
      </c>
      <c r="H31" s="120"/>
      <c r="I31" s="223" t="s">
        <v>234</v>
      </c>
      <c r="J31" s="123"/>
      <c r="K31" s="123"/>
      <c r="L31" s="120"/>
      <c r="M31" s="119">
        <v>515978088</v>
      </c>
      <c r="N31" s="123"/>
      <c r="O31" s="120"/>
      <c r="P31" s="119">
        <v>151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216</v>
      </c>
      <c r="D32" s="135"/>
      <c r="E32" s="173" t="s">
        <v>217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6</v>
      </c>
      <c r="C33" s="170" t="s">
        <v>230</v>
      </c>
      <c r="D33" s="132"/>
      <c r="E33" s="171" t="s">
        <v>231</v>
      </c>
      <c r="F33" s="133"/>
      <c r="G33" s="119">
        <v>6</v>
      </c>
      <c r="H33" s="120"/>
      <c r="I33" s="223" t="s">
        <v>234</v>
      </c>
      <c r="J33" s="123"/>
      <c r="K33" s="123"/>
      <c r="L33" s="120"/>
      <c r="M33" s="119">
        <v>515978058</v>
      </c>
      <c r="N33" s="123"/>
      <c r="O33" s="120"/>
      <c r="P33" s="119">
        <v>150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219</v>
      </c>
      <c r="D34" s="135"/>
      <c r="E34" s="173" t="s">
        <v>220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10</v>
      </c>
      <c r="C35" s="170" t="s">
        <v>232</v>
      </c>
      <c r="D35" s="132"/>
      <c r="E35" s="171" t="s">
        <v>233</v>
      </c>
      <c r="F35" s="133"/>
      <c r="G35" s="119">
        <v>5</v>
      </c>
      <c r="H35" s="120"/>
      <c r="I35" s="223" t="s">
        <v>236</v>
      </c>
      <c r="J35" s="123"/>
      <c r="K35" s="123"/>
      <c r="L35" s="120"/>
      <c r="M35" s="119">
        <v>513469924</v>
      </c>
      <c r="N35" s="123"/>
      <c r="O35" s="120"/>
      <c r="P35" s="119">
        <v>143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221</v>
      </c>
      <c r="D36" s="135"/>
      <c r="E36" s="173" t="s">
        <v>222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/>
      <c r="C37" s="131"/>
      <c r="D37" s="132"/>
      <c r="E37" s="132"/>
      <c r="F37" s="133"/>
      <c r="G37" s="119"/>
      <c r="H37" s="120"/>
      <c r="I37" s="119"/>
      <c r="J37" s="123"/>
      <c r="K37" s="123"/>
      <c r="L37" s="120"/>
      <c r="M37" s="119"/>
      <c r="N37" s="123"/>
      <c r="O37" s="120"/>
      <c r="P37" s="119"/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/>
      <c r="D38" s="135"/>
      <c r="E38" s="135"/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/>
      <c r="C39" s="131"/>
      <c r="D39" s="132"/>
      <c r="E39" s="132"/>
      <c r="F39" s="133"/>
      <c r="G39" s="119"/>
      <c r="H39" s="120"/>
      <c r="I39" s="119"/>
      <c r="J39" s="123"/>
      <c r="K39" s="123"/>
      <c r="L39" s="120"/>
      <c r="M39" s="119"/>
      <c r="N39" s="123"/>
      <c r="O39" s="120"/>
      <c r="P39" s="119"/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/>
      <c r="D40" s="135"/>
      <c r="E40" s="135"/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249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77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451" yWindow="429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SEAフレンズ</v>
      </c>
      <c r="D2" s="275"/>
      <c r="E2" s="275"/>
      <c r="F2" s="275"/>
      <c r="G2" s="275"/>
      <c r="H2" s="275"/>
      <c r="I2" s="275"/>
      <c r="J2" s="264" t="str">
        <f>IF(入力!J3="","",入力!J3)</f>
        <v/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435190440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栗原　久夫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506198762</v>
      </c>
      <c r="H7" s="272"/>
      <c r="I7" s="272"/>
      <c r="J7" s="272">
        <f>IF(入力!J7="","",入力!J7)</f>
        <v>15970</v>
      </c>
      <c r="K7" s="272"/>
      <c r="L7" s="272"/>
      <c r="M7" s="272">
        <f>IF(入力!M7="","",入力!M7)</f>
        <v>378403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伊藤　貴子</v>
      </c>
      <c r="D9" s="266"/>
      <c r="E9" s="266"/>
      <c r="F9" s="266"/>
      <c r="G9" s="272">
        <f>IF(入力!G9="","",入力!G9)</f>
        <v>515981104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長谷川　純子</v>
      </c>
      <c r="D11" s="266"/>
      <c r="E11" s="266"/>
      <c r="F11" s="266"/>
      <c r="G11" s="272">
        <f>IF(入力!G11="","",入力!G11)</f>
        <v>515978137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栗原　久夫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長谷川　純子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南房総市瀬戸1956-4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090-2507-6064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090－2507－6064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長谷川　明奈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千倉小学校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515977964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伊藤　千輝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南三原小学校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513089970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4</v>
      </c>
      <c r="C29" s="265" t="str">
        <f>IF(入力!C30="","",入力!C30&amp;"　"&amp;入力!E30)</f>
        <v>遠藤　万梨花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南三原小学校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515978113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5</v>
      </c>
      <c r="C31" s="265" t="str">
        <f>IF(入力!C32="","",入力!C32&amp;"　"&amp;入力!E32)</f>
        <v>加藤　千尋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千倉小学校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515978088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6</v>
      </c>
      <c r="C33" s="265" t="str">
        <f>IF(入力!C34="","",入力!C34&amp;"　"&amp;入力!E34)</f>
        <v>青木　菜緒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千倉小学校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515978058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10</v>
      </c>
      <c r="C35" s="265" t="str">
        <f>IF(入力!C36="","",入力!C36&amp;"　"&amp;入力!E36)</f>
        <v>石井　桜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富浦小学校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513469924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 t="str">
        <f>IF(入力!B37="","",入力!B37)</f>
        <v/>
      </c>
      <c r="C37" s="265" t="str">
        <f>IF(入力!C38="","",入力!C38&amp;"　"&amp;入力!E38)</f>
        <v/>
      </c>
      <c r="D37" s="266"/>
      <c r="E37" s="266"/>
      <c r="F37" s="266"/>
      <c r="G37" s="264" t="str">
        <f>IF(入力!G37="","",入力!G37)</f>
        <v/>
      </c>
      <c r="H37" s="264" t="str">
        <f>IF(入力!H37="","",入力!H37)</f>
        <v/>
      </c>
      <c r="I37" s="264" t="str">
        <f>IF(入力!I37="","",入力!I37)</f>
        <v/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 t="str">
        <f>IF(入力!M37="","",入力!M37)</f>
        <v/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64" t="str">
        <f>IF(入力!G39="","",入力!G39)</f>
        <v/>
      </c>
      <c r="H39" s="264" t="str">
        <f>IF(入力!H39="","",入力!H39)</f>
        <v/>
      </c>
      <c r="I39" s="264" t="str">
        <f>IF(入力!I39="","",入力!I39)</f>
        <v/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T28" sqref="T28:V29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シーフレンズ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南房総市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JR内房線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SEAフレンズ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/>
      </c>
      <c r="V17" s="388"/>
      <c r="W17" s="388"/>
      <c r="X17" s="389"/>
      <c r="Y17" s="413">
        <f>IF(入力!C4="","",入力!C4)</f>
        <v>435190440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63"/>
      <c r="D18" s="322"/>
      <c r="E18" s="322"/>
      <c r="F18" s="322"/>
      <c r="G18" s="364"/>
      <c r="H18" s="340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47"/>
      <c r="AL18" s="347"/>
      <c r="AM18" s="376"/>
      <c r="AN18" s="398"/>
      <c r="AO18" s="399"/>
      <c r="AP18" s="399"/>
      <c r="AQ18" s="399"/>
      <c r="AR18" s="399"/>
      <c r="AS18" s="399"/>
      <c r="AT18" s="347"/>
      <c r="AU18" s="376"/>
      <c r="AV18" s="354"/>
      <c r="AW18" s="322"/>
      <c r="AX18" s="322"/>
      <c r="AY18" s="364"/>
      <c r="AZ18" s="386" t="str">
        <f>IF(入力!AE5="","",入力!AE5)</f>
        <v>千倉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43" t="s">
        <v>42</v>
      </c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 t="s">
        <v>69</v>
      </c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 t="s">
        <v>70</v>
      </c>
      <c r="AT19" s="343"/>
      <c r="AU19" s="343"/>
      <c r="AV19" s="343"/>
      <c r="AW19" s="343"/>
      <c r="AX19" s="343"/>
      <c r="AY19" s="343"/>
      <c r="AZ19" s="343"/>
      <c r="BA19" s="343"/>
      <c r="BB19" s="343"/>
      <c r="BC19" s="343"/>
      <c r="BD19" s="343"/>
      <c r="BE19" s="343"/>
      <c r="BF19" s="368"/>
    </row>
    <row r="20" spans="3:58" ht="15" customHeight="1">
      <c r="C20" s="433" t="s">
        <v>43</v>
      </c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432">
        <f>IF(入力!J7="","",入力!J7)</f>
        <v>15970</v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432">
        <f>IF(入力!M7="","",入力!M7)</f>
        <v>378403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60" t="s">
        <v>71</v>
      </c>
      <c r="D22" s="361"/>
      <c r="E22" s="361"/>
      <c r="F22" s="361"/>
      <c r="G22" s="362"/>
      <c r="H22" s="365" t="str">
        <f>IF(入力!C7="","",入力!C7&amp;"　"&amp;入力!E7)</f>
        <v>クリハラ　ヒサオ</v>
      </c>
      <c r="I22" s="332"/>
      <c r="J22" s="332"/>
      <c r="K22" s="332"/>
      <c r="L22" s="332"/>
      <c r="M22" s="332"/>
      <c r="N22" s="332"/>
      <c r="O22" s="332"/>
      <c r="P22" s="332"/>
      <c r="Q22" s="349"/>
      <c r="R22" s="331" t="s">
        <v>45</v>
      </c>
      <c r="S22" s="332"/>
      <c r="T22" s="325">
        <f>IF(入力!AT7="","",入力!AT7)</f>
        <v>58</v>
      </c>
      <c r="U22" s="326"/>
      <c r="V22" s="327"/>
      <c r="W22" s="331" t="s">
        <v>46</v>
      </c>
      <c r="X22" s="331"/>
      <c r="Y22" s="331"/>
      <c r="Z22" s="14" t="s">
        <v>72</v>
      </c>
      <c r="AA22" s="15"/>
      <c r="AB22" s="332" t="str">
        <f>IF(入力!R7="","",入力!R7)</f>
        <v>295</v>
      </c>
      <c r="AC22" s="332"/>
      <c r="AD22" s="332"/>
      <c r="AE22" s="332"/>
      <c r="AF22" s="16" t="s">
        <v>73</v>
      </c>
      <c r="AG22" s="332" t="str">
        <f>IF(入力!W7="","",入力!W7)</f>
        <v>0005</v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49"/>
      <c r="AU22" s="331" t="s">
        <v>47</v>
      </c>
      <c r="AV22" s="332"/>
      <c r="AW22" s="332"/>
      <c r="AX22" s="17" t="s">
        <v>74</v>
      </c>
      <c r="AY22" s="332" t="str">
        <f>IF(入力!AL7="","",入力!AL7)</f>
        <v>090</v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363" t="s">
        <v>48</v>
      </c>
      <c r="D23" s="322"/>
      <c r="E23" s="322"/>
      <c r="F23" s="322"/>
      <c r="G23" s="364"/>
      <c r="H23" s="344" t="str">
        <f>IF(入力!C8="","",入力!C8&amp;"　"&amp;入力!E8)</f>
        <v>栗原　久夫</v>
      </c>
      <c r="I23" s="345"/>
      <c r="J23" s="345"/>
      <c r="K23" s="345"/>
      <c r="L23" s="345"/>
      <c r="M23" s="345"/>
      <c r="N23" s="345"/>
      <c r="O23" s="345"/>
      <c r="P23" s="345"/>
      <c r="Q23" s="346"/>
      <c r="R23" s="322"/>
      <c r="S23" s="322"/>
      <c r="T23" s="328"/>
      <c r="U23" s="329"/>
      <c r="V23" s="330"/>
      <c r="W23" s="347"/>
      <c r="X23" s="347"/>
      <c r="Y23" s="347"/>
      <c r="Z23" s="340" t="str">
        <f>IF(入力!P8="","",入力!P8)</f>
        <v>南房総市千倉町牧田169-4</v>
      </c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2"/>
      <c r="AU23" s="322"/>
      <c r="AV23" s="322"/>
      <c r="AW23" s="322"/>
      <c r="AX23" s="354" t="str">
        <f>IF(入力!AK8="","",入力!AK8)</f>
        <v>8039</v>
      </c>
      <c r="AY23" s="322"/>
      <c r="AZ23" s="322"/>
      <c r="BA23" s="322"/>
      <c r="BB23" s="19" t="s">
        <v>76</v>
      </c>
      <c r="BC23" s="322" t="str">
        <f>IF(入力!AP8="","",入力!AP8)</f>
        <v>5973</v>
      </c>
      <c r="BD23" s="322"/>
      <c r="BE23" s="322"/>
      <c r="BF23" s="353"/>
    </row>
    <row r="24" spans="3:58" ht="12" customHeight="1">
      <c r="C24" s="360" t="s">
        <v>77</v>
      </c>
      <c r="D24" s="361"/>
      <c r="E24" s="361"/>
      <c r="F24" s="361"/>
      <c r="G24" s="362"/>
      <c r="H24" s="365" t="str">
        <f>IF(入力!C9="","",入力!C9&amp;"　"&amp;入力!E9)</f>
        <v>イトウ　タカコ</v>
      </c>
      <c r="I24" s="332"/>
      <c r="J24" s="332"/>
      <c r="K24" s="332"/>
      <c r="L24" s="332"/>
      <c r="M24" s="332"/>
      <c r="N24" s="332"/>
      <c r="O24" s="332"/>
      <c r="P24" s="332"/>
      <c r="Q24" s="349"/>
      <c r="R24" s="331" t="s">
        <v>45</v>
      </c>
      <c r="S24" s="332"/>
      <c r="T24" s="325">
        <f>IF(入力!AT9="","",入力!AT9)</f>
        <v>39</v>
      </c>
      <c r="U24" s="326"/>
      <c r="V24" s="327"/>
      <c r="W24" s="331" t="s">
        <v>46</v>
      </c>
      <c r="X24" s="331"/>
      <c r="Y24" s="331"/>
      <c r="Z24" s="14" t="s">
        <v>72</v>
      </c>
      <c r="AA24" s="15"/>
      <c r="AB24" s="332" t="str">
        <f>IF(入力!R9="","",入力!R9)</f>
        <v>299</v>
      </c>
      <c r="AC24" s="332"/>
      <c r="AD24" s="332"/>
      <c r="AE24" s="332"/>
      <c r="AF24" s="16" t="s">
        <v>73</v>
      </c>
      <c r="AG24" s="332" t="str">
        <f>IF(入力!W9="","",入力!W9)</f>
        <v>2715</v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49"/>
      <c r="AU24" s="331" t="s">
        <v>47</v>
      </c>
      <c r="AV24" s="332"/>
      <c r="AW24" s="332"/>
      <c r="AX24" s="17" t="s">
        <v>74</v>
      </c>
      <c r="AY24" s="332" t="str">
        <f>IF(入力!AL9="","",入力!AL9)</f>
        <v>090</v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363" t="s">
        <v>78</v>
      </c>
      <c r="D25" s="322"/>
      <c r="E25" s="322"/>
      <c r="F25" s="322"/>
      <c r="G25" s="364"/>
      <c r="H25" s="344" t="str">
        <f>IF(入力!C10="","",入力!C10&amp;"　"&amp;入力!E10)</f>
        <v>伊藤　貴子</v>
      </c>
      <c r="I25" s="345"/>
      <c r="J25" s="345"/>
      <c r="K25" s="345"/>
      <c r="L25" s="345"/>
      <c r="M25" s="345"/>
      <c r="N25" s="345"/>
      <c r="O25" s="345"/>
      <c r="P25" s="345"/>
      <c r="Q25" s="346"/>
      <c r="R25" s="322"/>
      <c r="S25" s="322"/>
      <c r="T25" s="328"/>
      <c r="U25" s="329"/>
      <c r="V25" s="330"/>
      <c r="W25" s="347"/>
      <c r="X25" s="347"/>
      <c r="Y25" s="347"/>
      <c r="Z25" s="340" t="str">
        <f>IF(入力!P10="","",入力!P10)</f>
        <v>南房総市和田町下三原271-5</v>
      </c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2"/>
      <c r="AU25" s="322"/>
      <c r="AV25" s="322"/>
      <c r="AW25" s="322"/>
      <c r="AX25" s="354" t="str">
        <f>IF(入力!AK10="","",入力!AK10)</f>
        <v>7238</v>
      </c>
      <c r="AY25" s="322"/>
      <c r="AZ25" s="322"/>
      <c r="BA25" s="322"/>
      <c r="BB25" s="19" t="s">
        <v>76</v>
      </c>
      <c r="BC25" s="322" t="str">
        <f>IF(入力!AP10="","",入力!AP10)</f>
        <v>2616</v>
      </c>
      <c r="BD25" s="322"/>
      <c r="BE25" s="322"/>
      <c r="BF25" s="353"/>
    </row>
    <row r="26" spans="3:58" ht="12" customHeight="1">
      <c r="C26" s="360" t="s">
        <v>71</v>
      </c>
      <c r="D26" s="361"/>
      <c r="E26" s="361"/>
      <c r="F26" s="361"/>
      <c r="G26" s="362"/>
      <c r="H26" s="365" t="str">
        <f>IF(入力!C11="","",入力!C11&amp;"　"&amp;入力!E11)</f>
        <v>ハセガワ　ジュンコ</v>
      </c>
      <c r="I26" s="332"/>
      <c r="J26" s="332"/>
      <c r="K26" s="332"/>
      <c r="L26" s="332"/>
      <c r="M26" s="332"/>
      <c r="N26" s="332"/>
      <c r="O26" s="332"/>
      <c r="P26" s="332"/>
      <c r="Q26" s="349"/>
      <c r="R26" s="331" t="s">
        <v>45</v>
      </c>
      <c r="S26" s="332"/>
      <c r="T26" s="325">
        <f>IF(入力!AT11="","",入力!AT11)</f>
        <v>40</v>
      </c>
      <c r="U26" s="326"/>
      <c r="V26" s="327"/>
      <c r="W26" s="331" t="s">
        <v>46</v>
      </c>
      <c r="X26" s="331"/>
      <c r="Y26" s="331"/>
      <c r="Z26" s="14" t="s">
        <v>72</v>
      </c>
      <c r="AA26" s="15"/>
      <c r="AB26" s="332" t="str">
        <f>IF(入力!R11="","",入力!R11)</f>
        <v>295</v>
      </c>
      <c r="AC26" s="332"/>
      <c r="AD26" s="332"/>
      <c r="AE26" s="332"/>
      <c r="AF26" s="16" t="s">
        <v>73</v>
      </c>
      <c r="AG26" s="332" t="str">
        <f>IF(入力!W11="","",入力!W11)</f>
        <v>0004</v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49"/>
      <c r="AU26" s="331" t="s">
        <v>47</v>
      </c>
      <c r="AV26" s="332"/>
      <c r="AW26" s="332"/>
      <c r="AX26" s="17" t="s">
        <v>74</v>
      </c>
      <c r="AY26" s="332" t="str">
        <f>IF(入力!AL11="","",入力!AL11)</f>
        <v>090</v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363" t="s">
        <v>79</v>
      </c>
      <c r="D27" s="322"/>
      <c r="E27" s="322"/>
      <c r="F27" s="322"/>
      <c r="G27" s="364"/>
      <c r="H27" s="344" t="str">
        <f>IF(入力!C12="","",入力!C12&amp;"　"&amp;入力!E12)</f>
        <v>長谷川　純子</v>
      </c>
      <c r="I27" s="345"/>
      <c r="J27" s="345"/>
      <c r="K27" s="345"/>
      <c r="L27" s="345"/>
      <c r="M27" s="345"/>
      <c r="N27" s="345"/>
      <c r="O27" s="345"/>
      <c r="P27" s="345"/>
      <c r="Q27" s="346"/>
      <c r="R27" s="322"/>
      <c r="S27" s="322"/>
      <c r="T27" s="328"/>
      <c r="U27" s="329"/>
      <c r="V27" s="330"/>
      <c r="W27" s="347"/>
      <c r="X27" s="347"/>
      <c r="Y27" s="347"/>
      <c r="Z27" s="340" t="str">
        <f>IF(入力!P12="","",入力!P12)</f>
        <v>南房総市千倉町瀬戸1956-4</v>
      </c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2"/>
      <c r="AU27" s="322"/>
      <c r="AV27" s="322"/>
      <c r="AW27" s="322"/>
      <c r="AX27" s="354" t="str">
        <f>IF(入力!AK12="","",入力!AK12)</f>
        <v>2507</v>
      </c>
      <c r="AY27" s="322"/>
      <c r="AZ27" s="322"/>
      <c r="BA27" s="322"/>
      <c r="BB27" s="19" t="s">
        <v>76</v>
      </c>
      <c r="BC27" s="322" t="str">
        <f>IF(入力!AP12="","",入力!AP12)</f>
        <v>6064</v>
      </c>
      <c r="BD27" s="322"/>
      <c r="BE27" s="322"/>
      <c r="BF27" s="353"/>
    </row>
    <row r="28" spans="3:58" ht="12" customHeight="1">
      <c r="C28" s="360" t="s">
        <v>71</v>
      </c>
      <c r="D28" s="361"/>
      <c r="E28" s="361"/>
      <c r="F28" s="361"/>
      <c r="G28" s="362"/>
      <c r="H28" s="365" t="str">
        <f>IF(入力!C15="","",入力!C15&amp;"　"&amp;入力!E15)</f>
        <v>ハセガワ　ジュンコ</v>
      </c>
      <c r="I28" s="332"/>
      <c r="J28" s="332"/>
      <c r="K28" s="332"/>
      <c r="L28" s="332"/>
      <c r="M28" s="332"/>
      <c r="N28" s="332"/>
      <c r="O28" s="332"/>
      <c r="P28" s="332"/>
      <c r="Q28" s="349"/>
      <c r="R28" s="331" t="s">
        <v>45</v>
      </c>
      <c r="S28" s="332"/>
      <c r="T28" s="325" t="str">
        <f>IF(入力!AT15="","",入力!AT15)</f>
        <v/>
      </c>
      <c r="U28" s="326"/>
      <c r="V28" s="327"/>
      <c r="W28" s="331" t="s">
        <v>46</v>
      </c>
      <c r="X28" s="331"/>
      <c r="Y28" s="331"/>
      <c r="Z28" s="14" t="s">
        <v>72</v>
      </c>
      <c r="AA28" s="15"/>
      <c r="AB28" s="332" t="str">
        <f>IF(入力!R15="","",入力!R15)</f>
        <v>295</v>
      </c>
      <c r="AC28" s="332"/>
      <c r="AD28" s="332"/>
      <c r="AE28" s="332"/>
      <c r="AF28" s="16" t="s">
        <v>73</v>
      </c>
      <c r="AG28" s="332" t="str">
        <f>IF(入力!W15="","",入力!W15)</f>
        <v>0004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49"/>
      <c r="AU28" s="331" t="s">
        <v>47</v>
      </c>
      <c r="AV28" s="332"/>
      <c r="AW28" s="332"/>
      <c r="AX28" s="17" t="s">
        <v>74</v>
      </c>
      <c r="AY28" s="332" t="str">
        <f>IF(入力!AL15="","",入力!AL15)</f>
        <v>090</v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358" t="s">
        <v>49</v>
      </c>
      <c r="D29" s="334"/>
      <c r="E29" s="334"/>
      <c r="F29" s="334"/>
      <c r="G29" s="359"/>
      <c r="H29" s="355" t="str">
        <f>IF(入力!C16="","",入力!C16&amp;"　"&amp;入力!E16)</f>
        <v>長谷川　純子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4"/>
      <c r="S29" s="334"/>
      <c r="T29" s="350"/>
      <c r="U29" s="351"/>
      <c r="V29" s="352"/>
      <c r="W29" s="348"/>
      <c r="X29" s="348"/>
      <c r="Y29" s="348"/>
      <c r="Z29" s="335" t="str">
        <f>IF(入力!P16="","",入力!P16)</f>
        <v>南房総市瀬戸1956-4</v>
      </c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7"/>
      <c r="AU29" s="334"/>
      <c r="AV29" s="334"/>
      <c r="AW29" s="334"/>
      <c r="AX29" s="338" t="str">
        <f>IF(入力!AK16="","",入力!AK16)</f>
        <v>2507</v>
      </c>
      <c r="AY29" s="334"/>
      <c r="AZ29" s="334"/>
      <c r="BA29" s="334"/>
      <c r="BB29" s="73" t="s">
        <v>76</v>
      </c>
      <c r="BC29" s="334" t="str">
        <f>IF(入力!AP16="","",入力!AP16)</f>
        <v>6064</v>
      </c>
      <c r="BD29" s="334"/>
      <c r="BE29" s="334"/>
      <c r="BF29" s="33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33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ハセガワ　アキナ
長谷川　明奈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千倉小学校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515977964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160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イトウ　チアキ
伊藤　千輝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南三原小学校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513089970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143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4</v>
      </c>
      <c r="D38" s="283"/>
      <c r="E38" s="284"/>
      <c r="F38" s="288" t="str">
        <f>IF(入力!C30="","",入力!C29&amp;"　"&amp;入力!E29&amp;"
"&amp;入力!C30&amp;"　"&amp;入力!E30)</f>
        <v>エンドウ　マリカ
遠藤　万梨花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6</v>
      </c>
      <c r="R38" s="295"/>
      <c r="S38" s="296"/>
      <c r="T38" s="300" t="str">
        <f>IF(入力!I29="","",入力!I29)</f>
        <v>南三原小学校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515978113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155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5</v>
      </c>
      <c r="D40" s="283"/>
      <c r="E40" s="284"/>
      <c r="F40" s="288" t="str">
        <f>IF(入力!C32="","",入力!C31&amp;"　"&amp;入力!E31&amp;"
"&amp;入力!C32&amp;"　"&amp;入力!E32)</f>
        <v>カトウ　チヒロ
加藤　千尋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6</v>
      </c>
      <c r="R40" s="295"/>
      <c r="S40" s="296"/>
      <c r="T40" s="300" t="str">
        <f>IF(入力!I31="","",入力!I31)</f>
        <v>千倉小学校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515978088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151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6</v>
      </c>
      <c r="D42" s="283"/>
      <c r="E42" s="284"/>
      <c r="F42" s="288" t="str">
        <f>IF(入力!C34="","",入力!C33&amp;"　"&amp;入力!E33&amp;"
"&amp;入力!C34&amp;"　"&amp;入力!E34)</f>
        <v>アオキ　ナオ
青木　菜緒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6</v>
      </c>
      <c r="R42" s="295"/>
      <c r="S42" s="296"/>
      <c r="T42" s="300" t="str">
        <f>IF(入力!I33="","",入力!I33)</f>
        <v>千倉小学校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515978058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150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10</v>
      </c>
      <c r="D44" s="283"/>
      <c r="E44" s="284"/>
      <c r="F44" s="288" t="str">
        <f>IF(入力!C36="","",入力!C35&amp;"　"&amp;入力!E35&amp;"
"&amp;入力!C36&amp;"　"&amp;入力!E36)</f>
        <v>イシイ　サクラ
石井　桜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5</v>
      </c>
      <c r="R44" s="295"/>
      <c r="S44" s="296"/>
      <c r="T44" s="300" t="str">
        <f>IF(入力!I35="","",入力!I35)</f>
        <v>富浦小学校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513469924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143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 t="str">
        <f>IF(入力!B37="","",入力!B37)</f>
        <v/>
      </c>
      <c r="D46" s="283"/>
      <c r="E46" s="284"/>
      <c r="F46" s="288" t="str">
        <f>IF(入力!C38="","",入力!C37&amp;"　"&amp;入力!E37&amp;"
"&amp;入力!C38&amp;"　"&amp;入力!E38)</f>
        <v/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 t="str">
        <f>IF(入力!G37="","",入力!G37)</f>
        <v/>
      </c>
      <c r="R46" s="295"/>
      <c r="S46" s="296"/>
      <c r="T46" s="300" t="str">
        <f>IF(入力!I37="","",入力!I37)</f>
        <v/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 t="str">
        <f>IF(入力!M37="","",入力!M37)</f>
        <v/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 t="str">
        <f>IF(入力!P37="","",入力!P37)</f>
        <v/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 t="str">
        <f>IF(入力!B39="","",入力!B39)</f>
        <v/>
      </c>
      <c r="D48" s="283"/>
      <c r="E48" s="284"/>
      <c r="F48" s="288" t="str">
        <f>IF(入力!C40="","",入力!C39&amp;"　"&amp;入力!E39&amp;"
"&amp;入力!C40&amp;"　"&amp;入力!E40)</f>
        <v/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 t="str">
        <f>IF(入力!G39="","",入力!G39)</f>
        <v/>
      </c>
      <c r="R48" s="295"/>
      <c r="S48" s="296"/>
      <c r="T48" s="300" t="str">
        <f>IF(入力!I39="","",入力!I39)</f>
        <v/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 t="str">
        <f>IF(入力!M39="","",入力!M39)</f>
        <v/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 t="str">
        <f>IF(入力!P39="","",入力!P39)</f>
        <v/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 t="str">
        <f>IF(入力!B41="","",入力!B41)</f>
        <v/>
      </c>
      <c r="D50" s="283"/>
      <c r="E50" s="284"/>
      <c r="F50" s="288" t="str">
        <f>IF(入力!C42="","",入力!C41&amp;"　"&amp;入力!E41&amp;"
"&amp;入力!C42&amp;"　"&amp;入力!E42)</f>
        <v/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 t="str">
        <f>IF(入力!G41="","",入力!G41)</f>
        <v/>
      </c>
      <c r="R50" s="295"/>
      <c r="S50" s="296"/>
      <c r="T50" s="300" t="str">
        <f>IF(入力!I41="","",入力!I41)</f>
        <v/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 t="str">
        <f>IF(入力!M41="","",入力!M41)</f>
        <v/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 t="str">
        <f>IF(入力!P41="","",入力!P41)</f>
        <v/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SEAフレンズ</v>
      </c>
      <c r="D2" s="275"/>
      <c r="E2" s="275"/>
      <c r="F2" s="275"/>
      <c r="G2" s="275"/>
      <c r="H2" s="275"/>
      <c r="I2" s="275"/>
      <c r="J2" s="264" t="str">
        <f>IF(入力!J3="","",入力!J3)</f>
        <v/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435190440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栗原　久夫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506198762</v>
      </c>
      <c r="H7" s="272"/>
      <c r="I7" s="272"/>
      <c r="J7" s="272">
        <f>IF(入力!J7="","",入力!J7)</f>
        <v>15970</v>
      </c>
      <c r="K7" s="272"/>
      <c r="L7" s="272"/>
      <c r="M7" s="272">
        <f>IF(入力!M7="","",入力!M7)</f>
        <v>378403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伊藤　貴子</v>
      </c>
      <c r="D9" s="266"/>
      <c r="E9" s="266"/>
      <c r="F9" s="266"/>
      <c r="G9" s="272">
        <f>IF(入力!G9="","",入力!G9)</f>
        <v>515981104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長谷川　純子</v>
      </c>
      <c r="D11" s="266"/>
      <c r="E11" s="266"/>
      <c r="F11" s="266"/>
      <c r="G11" s="272">
        <f>IF(入力!G11="","",入力!G11)</f>
        <v>515978137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栗原　久夫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長谷川　純子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南房総市瀬戸1956-4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090-2507-6064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090－2507－6064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長谷川　明奈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千倉小学校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515977964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伊藤　千輝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南三原小学校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513089970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4</v>
      </c>
      <c r="C29" s="265" t="str">
        <f>IF(入力!C30="","",入力!C30&amp;"　"&amp;入力!E30)</f>
        <v>遠藤　万梨花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南三原小学校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515978113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5</v>
      </c>
      <c r="C31" s="265" t="str">
        <f>IF(入力!C32="","",入力!C32&amp;"　"&amp;入力!E32)</f>
        <v>加藤　千尋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千倉小学校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515978088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6</v>
      </c>
      <c r="C33" s="265" t="str">
        <f>IF(入力!C34="","",入力!C34&amp;"　"&amp;入力!E34)</f>
        <v>青木　菜緒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千倉小学校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515978058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10</v>
      </c>
      <c r="C35" s="265" t="str">
        <f>IF(入力!C36="","",入力!C36&amp;"　"&amp;入力!E36)</f>
        <v>石井　桜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富浦小学校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513469924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 t="str">
        <f>IF(入力!B37="","",入力!B37)</f>
        <v/>
      </c>
      <c r="C37" s="265" t="str">
        <f>IF(入力!C38="","",入力!C38&amp;"　"&amp;入力!E38)</f>
        <v/>
      </c>
      <c r="D37" s="266"/>
      <c r="E37" s="266"/>
      <c r="F37" s="266"/>
      <c r="G37" s="264" t="str">
        <f>IF(入力!G37="","",入力!G37)</f>
        <v/>
      </c>
      <c r="H37" s="264" t="str">
        <f>IF(入力!H37="","",入力!H37)</f>
        <v/>
      </c>
      <c r="I37" s="264" t="str">
        <f>IF(入力!I37="","",入力!I37)</f>
        <v/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 t="str">
        <f>IF(入力!M37="","",入力!M37)</f>
        <v/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64" t="str">
        <f>IF(入力!G39="","",入力!G39)</f>
        <v/>
      </c>
      <c r="H39" s="264" t="str">
        <f>IF(入力!H39="","",入力!H39)</f>
        <v/>
      </c>
      <c r="I39" s="264" t="str">
        <f>IF(入力!I39="","",入力!I39)</f>
        <v/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SEAフレンズ</v>
      </c>
      <c r="D2" s="275"/>
      <c r="E2" s="275"/>
      <c r="F2" s="275"/>
      <c r="G2" s="275"/>
      <c r="H2" s="275"/>
      <c r="I2" s="275"/>
      <c r="J2" s="264" t="str">
        <f>IF(入力!J3="","",入力!J3)</f>
        <v/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435190440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栗原　久夫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506198762</v>
      </c>
      <c r="H7" s="272"/>
      <c r="I7" s="272"/>
      <c r="J7" s="272">
        <f>IF(入力!J7="","",入力!J7)</f>
        <v>15970</v>
      </c>
      <c r="K7" s="272"/>
      <c r="L7" s="272"/>
      <c r="M7" s="272">
        <f>IF(入力!M7="","",入力!M7)</f>
        <v>378403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伊藤　貴子</v>
      </c>
      <c r="D9" s="266"/>
      <c r="E9" s="266"/>
      <c r="F9" s="266"/>
      <c r="G9" s="272">
        <f>IF(入力!G9="","",入力!G9)</f>
        <v>515981104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長谷川　純子</v>
      </c>
      <c r="D11" s="266"/>
      <c r="E11" s="266"/>
      <c r="F11" s="266"/>
      <c r="G11" s="272">
        <f>IF(入力!G11="","",入力!G11)</f>
        <v>515978137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栗原　久夫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長谷川　純子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南房総市瀬戸1956-4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090-2507-6064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090－2507－6064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長谷川　明奈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千倉小学校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515977964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伊藤　千輝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南三原小学校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513089970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4</v>
      </c>
      <c r="C29" s="265" t="str">
        <f>IF(入力!C30="","",入力!C30&amp;"　"&amp;入力!E30)</f>
        <v>遠藤　万梨花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南三原小学校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515978113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5</v>
      </c>
      <c r="C31" s="265" t="str">
        <f>IF(入力!C32="","",入力!C32&amp;"　"&amp;入力!E32)</f>
        <v>加藤　千尋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千倉小学校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515978088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6</v>
      </c>
      <c r="C33" s="265" t="str">
        <f>IF(入力!C34="","",入力!C34&amp;"　"&amp;入力!E34)</f>
        <v>青木　菜緒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千倉小学校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515978058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10</v>
      </c>
      <c r="C35" s="265" t="str">
        <f>IF(入力!C36="","",入力!C36&amp;"　"&amp;入力!E36)</f>
        <v>石井　桜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富浦小学校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513469924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 t="str">
        <f>IF(入力!B37="","",入力!B37)</f>
        <v/>
      </c>
      <c r="C37" s="265" t="str">
        <f>IF(入力!C38="","",入力!C38&amp;"　"&amp;入力!E38)</f>
        <v/>
      </c>
      <c r="D37" s="266"/>
      <c r="E37" s="266"/>
      <c r="F37" s="266"/>
      <c r="G37" s="264" t="str">
        <f>IF(入力!G37="","",入力!G37)</f>
        <v/>
      </c>
      <c r="H37" s="264" t="str">
        <f>IF(入力!H37="","",入力!H37)</f>
        <v/>
      </c>
      <c r="I37" s="264" t="str">
        <f>IF(入力!I37="","",入力!I37)</f>
        <v/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 t="str">
        <f>IF(入力!M37="","",入力!M37)</f>
        <v/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64" t="str">
        <f>IF(入力!G39="","",入力!G39)</f>
        <v/>
      </c>
      <c r="H39" s="264" t="str">
        <f>IF(入力!H39="","",入力!H39)</f>
        <v/>
      </c>
      <c r="I39" s="264" t="str">
        <f>IF(入力!I39="","",入力!I39)</f>
        <v/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/>
      </c>
      <c r="I5" s="29">
        <f>入力!Y25</f>
        <v>7</v>
      </c>
      <c r="J5" s="444" t="str">
        <f>IF(入力!A55="","",入力!A55)</f>
        <v>　『一瞬の判断と勇気』をもって、一球一球を大切に繋ぎ、１点１勝に繋げていくことが目標です！
これまでの練習の成果を精一杯発揮できるよう、笑顔で頑張ります。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23020</v>
      </c>
      <c r="B7" s="33" t="str">
        <f>IF(入力!C3="","",入力!C3)</f>
        <v>SEAフレンズ</v>
      </c>
      <c r="C7" s="33" t="str">
        <f>IF(入力!C2="","",入力!C2)</f>
        <v>シーフレンズ</v>
      </c>
      <c r="D7" s="33" t="str">
        <f>IF(入力!AE3="","",入力!AE3)</f>
        <v/>
      </c>
      <c r="E7" s="33" t="str">
        <f>IF(入力!J3="","",入力!J3)</f>
        <v/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JR内房線</v>
      </c>
      <c r="S7" s="33" t="str">
        <f>IF(入力!AE5="","",入力!AE5)</f>
        <v>千倉</v>
      </c>
      <c r="T7" s="33"/>
      <c r="U7" s="33">
        <f>IF(入力!C4="","",入力!C4)</f>
        <v>435190440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栗原</v>
      </c>
      <c r="D16" s="33" t="str">
        <f>IF(入力!E8="","",入力!E8)</f>
        <v>久夫</v>
      </c>
      <c r="E16" s="33" t="str">
        <f>IF(入力!C7="","",入力!C7)</f>
        <v>クリハラ</v>
      </c>
      <c r="F16" s="33" t="str">
        <f>IF(入力!E7="","",入力!E7)</f>
        <v>ヒサオ</v>
      </c>
      <c r="G16" s="33">
        <f>IF(入力!G7="","",入力!G7)</f>
        <v>506198762</v>
      </c>
      <c r="H16" s="33">
        <f>IF(入力!J7="","",入力!J7)</f>
        <v>15970</v>
      </c>
      <c r="I16" s="33">
        <f>IF(入力!M7="","",入力!M7)</f>
        <v>378403</v>
      </c>
      <c r="J16" s="33"/>
      <c r="K16" s="33"/>
      <c r="L16" s="33">
        <f>IF(入力!AT7="","",入力!AT7)</f>
        <v>58</v>
      </c>
      <c r="M16" s="33"/>
      <c r="N16" s="33"/>
      <c r="O16" s="33"/>
      <c r="P16" s="33"/>
      <c r="Q16" s="33"/>
      <c r="R16" s="33" t="str">
        <f>IF(入力!R7="","",入力!R7)</f>
        <v>295</v>
      </c>
      <c r="S16" s="33" t="str">
        <f>IF(入力!W7="","",入力!W7)</f>
        <v>0005</v>
      </c>
      <c r="T16" s="33" t="str">
        <f>IF(入力!P8="","",入力!P8)</f>
        <v>南房総市千倉町牧田169-4</v>
      </c>
      <c r="U16" s="33" t="str">
        <f>IF(入力!AL7="","",入力!AL7)</f>
        <v>090</v>
      </c>
      <c r="V16" s="33" t="str">
        <f>IF(入力!AK8="","",入力!AK8)</f>
        <v>8039</v>
      </c>
      <c r="W16" s="33" t="str">
        <f>IF(入力!AP8="","",入力!AP8)</f>
        <v>5973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伊藤</v>
      </c>
      <c r="D17" s="33" t="str">
        <f>IF(入力!E10="","",入力!E10)</f>
        <v>貴子</v>
      </c>
      <c r="E17" s="33" t="str">
        <f>IF(入力!C9="","",入力!C9)</f>
        <v>イトウ</v>
      </c>
      <c r="F17" s="33" t="str">
        <f>IF(入力!E9="","",入力!E9)</f>
        <v>タカコ</v>
      </c>
      <c r="G17" s="33">
        <f>IF(入力!G9="","",入力!G9)</f>
        <v>515981104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39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2715</v>
      </c>
      <c r="T17" s="33" t="str">
        <f>IF(入力!P10="","",入力!P10)</f>
        <v>南房総市和田町下三原271-5</v>
      </c>
      <c r="U17" s="33" t="str">
        <f>IF(入力!AL9="","",入力!AL9)</f>
        <v>090</v>
      </c>
      <c r="V17" s="33" t="str">
        <f>IF(入力!AK10="","",入力!AK10)</f>
        <v>7238</v>
      </c>
      <c r="W17" s="33" t="str">
        <f>IF(入力!AP10="","",入力!AP10)</f>
        <v>2616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長谷川</v>
      </c>
      <c r="D20" s="33" t="str">
        <f>IF(入力!E12="","",入力!E12)</f>
        <v>純子</v>
      </c>
      <c r="E20" s="33" t="str">
        <f>IF(入力!C11="","",入力!C11)</f>
        <v>ハセガワ</v>
      </c>
      <c r="F20" s="33" t="str">
        <f>IF(入力!E11="","",入力!E11)</f>
        <v>ジュンコ</v>
      </c>
      <c r="G20" s="33">
        <f>IF(入力!G11="","",入力!G11)</f>
        <v>515978137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295</v>
      </c>
      <c r="S20" s="33" t="str">
        <f>IF(入力!W11="","",入力!W11)</f>
        <v>0004</v>
      </c>
      <c r="T20" s="33" t="str">
        <f>IF(入力!P12="","",入力!P12)</f>
        <v>南房総市千倉町瀬戸1956-4</v>
      </c>
      <c r="U20" s="33" t="str">
        <f>IF(入力!AL11="","",入力!AL11)</f>
        <v>090</v>
      </c>
      <c r="V20" s="33" t="str">
        <f>IF(入力!AK12="","",入力!AK12)</f>
        <v>2507</v>
      </c>
      <c r="W20" s="33" t="str">
        <f>IF(入力!AP12="","",入力!AP12)</f>
        <v>6064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長谷川</v>
      </c>
      <c r="D22" s="33" t="str">
        <f>IF(入力!E16="","",入力!E16)</f>
        <v>純子</v>
      </c>
      <c r="E22" s="33" t="str">
        <f>IF(入力!C15="","",入力!C15)</f>
        <v>ハセガワ</v>
      </c>
      <c r="F22" s="33" t="str">
        <f>IF(入力!E15="","",入力!E15)</f>
        <v>ジュンコ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2507</v>
      </c>
      <c r="P22" s="33">
        <f>IF(入力!G21="","",入力!G21)</f>
        <v>6064</v>
      </c>
      <c r="Q22" s="33"/>
      <c r="R22" s="33" t="str">
        <f>IF(入力!R15="","",入力!R15)</f>
        <v>295</v>
      </c>
      <c r="S22" s="33" t="str">
        <f>IF(入力!W15="","",入力!W15)</f>
        <v>0004</v>
      </c>
      <c r="T22" s="33" t="str">
        <f>IF(入力!P16="","",入力!P16)</f>
        <v>南房総市瀬戸1956-4</v>
      </c>
      <c r="U22" s="33" t="str">
        <f>IF(入力!AL15="","",入力!AL15)</f>
        <v>090</v>
      </c>
      <c r="V22" s="33" t="str">
        <f>IF(入力!AK16="","",入力!AK16)</f>
        <v>2507</v>
      </c>
      <c r="W22" s="33" t="str">
        <f>IF(入力!AP16="","",入力!AP16)</f>
        <v>6064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栗原</v>
      </c>
      <c r="D23" s="33" t="str">
        <f>IF(入力!$E$14="","",入力!$E$14)</f>
        <v>久夫</v>
      </c>
      <c r="E23" s="33" t="str">
        <f>IF(入力!$C$13="","",入力!$C$13)</f>
        <v>クリハラ</v>
      </c>
      <c r="F23" s="33" t="str">
        <f>IF(入力!$E$13="","",入力!$E$13)</f>
        <v>ヒサオ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長谷川</v>
      </c>
      <c r="D24" s="75" t="str">
        <f>VLOOKUP($B$51,$A$53:$F$352,4)</f>
        <v>明奈</v>
      </c>
      <c r="E24" s="75" t="str">
        <f>VLOOKUP($B$51,$A$53:$F$352,5)</f>
        <v>ハセガワ</v>
      </c>
      <c r="F24" s="75" t="str">
        <f>VLOOKUP($B$51,$A$53:$F$352,6)</f>
        <v>アキナ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長谷川</v>
      </c>
      <c r="D53" s="33" t="str">
        <f>IF(入力!E26="","",入力!E26)</f>
        <v>明奈</v>
      </c>
      <c r="E53" s="33" t="str">
        <f>IF(入力!C25="","",入力!C25)</f>
        <v>ハセガワ</v>
      </c>
      <c r="F53" s="33" t="str">
        <f>IF(入力!E25="","",入力!E25)</f>
        <v>アキナ</v>
      </c>
      <c r="G53" s="33">
        <f>IF(入力!M25="","",入力!M25)</f>
        <v>515977964</v>
      </c>
      <c r="H53" s="33" t="str">
        <f>IF(入力!I25="","",入力!I25)</f>
        <v>千倉小学校</v>
      </c>
      <c r="I53" s="33">
        <f>IF(入力!G25="","",入力!G25)</f>
        <v>6</v>
      </c>
      <c r="J53" s="33">
        <f>IF(入力!P25="","",入力!P25)</f>
        <v>160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伊藤</v>
      </c>
      <c r="D54" s="33" t="str">
        <f>IF(入力!E28="","",入力!E28)</f>
        <v>千輝</v>
      </c>
      <c r="E54" s="33" t="str">
        <f>IF(入力!C27="","",入力!C27)</f>
        <v>イトウ</v>
      </c>
      <c r="F54" s="33" t="str">
        <f>IF(入力!E27="","",入力!E27)</f>
        <v>チアキ</v>
      </c>
      <c r="G54" s="33">
        <f>IF(入力!M27="","",入力!M27)</f>
        <v>513089970</v>
      </c>
      <c r="H54" s="33" t="str">
        <f>IF(入力!I27="","",入力!I27)</f>
        <v>南三原小学校</v>
      </c>
      <c r="I54" s="33">
        <f>IF(入力!G27="","",入力!G27)</f>
        <v>6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4</v>
      </c>
      <c r="C55" s="33" t="str">
        <f>IF(入力!C30="","",入力!C30)</f>
        <v>遠藤</v>
      </c>
      <c r="D55" s="33" t="str">
        <f>IF(入力!E30="","",入力!E30)</f>
        <v>万梨花</v>
      </c>
      <c r="E55" s="33" t="str">
        <f>IF(入力!C29="","",入力!C29)</f>
        <v>エンドウ</v>
      </c>
      <c r="F55" s="33" t="str">
        <f>IF(入力!E29="","",入力!E29)</f>
        <v>マリカ</v>
      </c>
      <c r="G55" s="33">
        <f>IF(入力!M29="","",入力!M29)</f>
        <v>515978113</v>
      </c>
      <c r="H55" s="33" t="str">
        <f>IF(入力!I29="","",入力!I29)</f>
        <v>南三原小学校</v>
      </c>
      <c r="I55" s="33">
        <f>IF(入力!G29="","",入力!G29)</f>
        <v>6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加藤</v>
      </c>
      <c r="D56" s="33" t="str">
        <f>IF(入力!E32="","",入力!E32)</f>
        <v>千尋</v>
      </c>
      <c r="E56" s="33" t="str">
        <f>IF(入力!C31="","",入力!C31)</f>
        <v>カトウ</v>
      </c>
      <c r="F56" s="33" t="str">
        <f>IF(入力!E31="","",入力!E31)</f>
        <v>チヒロ</v>
      </c>
      <c r="G56" s="33">
        <f>IF(入力!M31="","",入力!M31)</f>
        <v>515978088</v>
      </c>
      <c r="H56" s="33" t="str">
        <f>IF(入力!I31="","",入力!I31)</f>
        <v>千倉小学校</v>
      </c>
      <c r="I56" s="33">
        <f>IF(入力!G31="","",入力!G31)</f>
        <v>6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青木</v>
      </c>
      <c r="D57" s="33" t="str">
        <f>IF(入力!E34="","",入力!E34)</f>
        <v>菜緒</v>
      </c>
      <c r="E57" s="33" t="str">
        <f>IF(入力!C33="","",入力!C33)</f>
        <v>アオキ</v>
      </c>
      <c r="F57" s="33" t="str">
        <f>IF(入力!E33="","",入力!E33)</f>
        <v>ナオ</v>
      </c>
      <c r="G57" s="33">
        <f>IF(入力!M33="","",入力!M33)</f>
        <v>515978058</v>
      </c>
      <c r="H57" s="33" t="str">
        <f>IF(入力!I33="","",入力!I33)</f>
        <v>千倉小学校</v>
      </c>
      <c r="I57" s="33">
        <f>IF(入力!G33="","",入力!G33)</f>
        <v>6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10</v>
      </c>
      <c r="C58" s="33" t="str">
        <f>IF(入力!C36="","",入力!C36)</f>
        <v>石井</v>
      </c>
      <c r="D58" s="33" t="str">
        <f>IF(入力!E36="","",入力!E36)</f>
        <v>桜</v>
      </c>
      <c r="E58" s="33" t="str">
        <f>IF(入力!C35="","",入力!C35)</f>
        <v>イシイ</v>
      </c>
      <c r="F58" s="33" t="str">
        <f>IF(入力!E35="","",入力!E35)</f>
        <v>サクラ</v>
      </c>
      <c r="G58" s="33">
        <f>IF(入力!M35="","",入力!M35)</f>
        <v>513469924</v>
      </c>
      <c r="H58" s="33" t="str">
        <f>IF(入力!I35="","",入力!I35)</f>
        <v>富浦小学校</v>
      </c>
      <c r="I58" s="33">
        <f>IF(入力!G35="","",入力!G35)</f>
        <v>5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takako</cp:lastModifiedBy>
  <cp:lastPrinted>2018-05-22T05:18:16Z</cp:lastPrinted>
  <dcterms:created xsi:type="dcterms:W3CDTF">2014-04-05T09:56:00Z</dcterms:created>
  <dcterms:modified xsi:type="dcterms:W3CDTF">2018-05-25T02:06:24Z</dcterms:modified>
</cp:coreProperties>
</file>