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関東大会\プログラム\"/>
    </mc:Choice>
  </mc:AlternateContent>
  <xr:revisionPtr revIDLastSave="0" documentId="13_ncr:1_{BF3532BC-2FE3-452B-9760-A1BF30C75B29}" xr6:coauthVersionLast="44" xr6:coauthVersionMax="44" xr10:uidLastSave="{00000000-0000-0000-0000-000000000000}"/>
  <workbookProtection lockStructure="1"/>
  <bookViews>
    <workbookView xWindow="1170" yWindow="600" windowWidth="25905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2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F24" i="7" s="1"/>
  <c r="E53" i="7"/>
  <c r="D53" i="7"/>
  <c r="D24" i="7" s="1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C24" i="7"/>
  <c r="C19" i="5" l="1"/>
  <c r="C19" i="2"/>
  <c r="C17" i="5"/>
  <c r="C17" i="4"/>
</calcChain>
</file>

<file path=xl/sharedStrings.xml><?xml version="1.0" encoding="utf-8"?>
<sst xmlns="http://schemas.openxmlformats.org/spreadsheetml/2006/main" count="343" uniqueCount="237">
  <si>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</si>
  <si>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</si>
  <si>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</si>
  <si>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</si>
  <si>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</si>
  <si>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</si>
  <si>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</si>
  <si>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</si>
  <si>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</si>
  <si>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</si>
  <si>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</si>
  <si>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</si>
  <si>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</si>
  <si>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</si>
  <si>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</si>
  <si>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</si>
  <si>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</si>
  <si>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</si>
  <si>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</si>
  <si>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</si>
  <si>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</si>
  <si>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</si>
  <si>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</si>
  <si>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</si>
  <si>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</si>
  <si>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</si>
  <si>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</si>
  <si>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</si>
  <si>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</si>
  <si>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</si>
  <si>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</si>
  <si>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</si>
  <si>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</si>
  <si>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</si>
  <si>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</si>
  <si>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</si>
  <si>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</si>
  <si>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</si>
  <si>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</si>
  <si>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</si>
  <si>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</si>
  <si>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</si>
  <si>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</si>
  <si>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</si>
  <si>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</si>
  <si>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</si>
  <si>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</si>
  <si>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</si>
  <si>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</si>
  <si>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</si>
  <si>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</si>
  <si>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</si>
  <si>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</si>
  <si>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</si>
  <si>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</si>
  <si>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</si>
  <si>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</si>
  <si>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</si>
  <si>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</si>
  <si>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</si>
  <si>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</si>
  <si>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</si>
  <si>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</si>
  <si>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</si>
  <si>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</si>
  <si>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</si>
  <si>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</si>
  <si>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</si>
  <si>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</si>
  <si>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</si>
  <si>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</si>
  <si>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</si>
  <si>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</si>
  <si>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</si>
  <si>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</si>
  <si>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</si>
  <si>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</si>
  <si>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</si>
  <si>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</si>
  <si>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</si>
  <si>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</si>
  <si>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</si>
  <si>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</si>
  <si>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</si>
  <si>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</si>
  <si>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</si>
  <si>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</si>
  <si>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</si>
  <si>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</si>
  <si>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</si>
  <si>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</si>
  <si>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</si>
  <si>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</si>
  <si>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</si>
  <si>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</si>
  <si>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</si>
  <si>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</si>
  <si>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</si>
  <si>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</si>
  <si>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</si>
  <si>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</si>
  <si>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</si>
  <si>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</si>
  <si>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</si>
  <si>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</si>
  <si>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</si>
  <si>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</si>
  <si>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</si>
  <si>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</si>
  <si>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</si>
  <si>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</si>
  <si>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</si>
  <si>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</si>
  <si>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</si>
  <si>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</si>
  <si>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</si>
  <si>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</si>
  <si>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</si>
  <si>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</si>
  <si>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</si>
  <si>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</si>
  <si>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</si>
  <si>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</si>
  <si>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</si>
  <si>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</si>
  <si>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</si>
  <si>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</si>
  <si>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</si>
  <si>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</si>
  <si>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</si>
  <si>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</si>
  <si>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</si>
  <si>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</si>
  <si>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</si>
  <si>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</si>
  <si>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</si>
  <si>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</si>
  <si>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</si>
  <si>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</si>
  <si>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</si>
  <si>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</si>
  <si>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</si>
  <si>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</si>
  <si>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</si>
  <si>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</si>
  <si>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</si>
  <si>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</si>
  <si>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</si>
  <si>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</si>
  <si>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</si>
  <si>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</si>
  <si>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</si>
  <si>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</si>
  <si>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</si>
  <si>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</si>
  <si>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</si>
  <si>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</si>
  <si>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</si>
  <si>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</si>
  <si>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</si>
  <si>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</si>
  <si>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</si>
  <si>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</si>
  <si>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</si>
  <si>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</si>
  <si>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</si>
  <si>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</si>
  <si>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</si>
  <si>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</si>
  <si>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</si>
  <si>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</si>
  <si>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</si>
  <si>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</si>
  <si>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</si>
  <si>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</si>
  <si>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</si>
  <si>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</si>
  <si>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</si>
  <si>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</si>
  <si>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</si>
  <si>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</si>
  <si>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</si>
  <si>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</si>
  <si>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</si>
  <si>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</si>
  <si>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</si>
  <si>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</si>
  <si>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</si>
  <si>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</si>
  <si>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</si>
  <si>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</si>
  <si>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</si>
  <si>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</si>
  <si>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</si>
  <si>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</si>
  <si>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</si>
  <si>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</si>
  <si>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</si>
  <si>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</si>
  <si>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</si>
  <si>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16"/>
        <color rgb="FF000000"/>
        <rFont val="Calibri"/>
        <family val="3"/>
      </rPr>
      <t>SEA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</si>
  <si>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シーフレンズ</t>
    <phoneticPr fontId="2"/>
  </si>
  <si>
    <t>栗原</t>
    <phoneticPr fontId="2"/>
  </si>
  <si>
    <t>久夫</t>
    <phoneticPr fontId="2"/>
  </si>
  <si>
    <t>石井</t>
    <phoneticPr fontId="2"/>
  </si>
  <si>
    <t>桜</t>
    <phoneticPr fontId="2"/>
  </si>
  <si>
    <t>イシイ</t>
    <phoneticPr fontId="2"/>
  </si>
  <si>
    <t>サクラ</t>
    <phoneticPr fontId="2"/>
  </si>
  <si>
    <t>安西</t>
    <phoneticPr fontId="2"/>
  </si>
  <si>
    <t>蘭</t>
    <phoneticPr fontId="2"/>
  </si>
  <si>
    <t>アンザイ</t>
    <phoneticPr fontId="2"/>
  </si>
  <si>
    <t>ラン</t>
    <phoneticPr fontId="2"/>
  </si>
  <si>
    <t>多田</t>
    <phoneticPr fontId="2"/>
  </si>
  <si>
    <t>陽愛</t>
    <phoneticPr fontId="2"/>
  </si>
  <si>
    <t>タダ</t>
    <phoneticPr fontId="2"/>
  </si>
  <si>
    <t>ヒヨリ</t>
    <phoneticPr fontId="2"/>
  </si>
  <si>
    <t>平野</t>
    <phoneticPr fontId="2"/>
  </si>
  <si>
    <t>亜桜</t>
    <phoneticPr fontId="2"/>
  </si>
  <si>
    <t>ヒラノ</t>
    <phoneticPr fontId="2"/>
  </si>
  <si>
    <t>アオ</t>
    <phoneticPr fontId="2"/>
  </si>
  <si>
    <t>田中</t>
    <phoneticPr fontId="2"/>
  </si>
  <si>
    <t>タナカ</t>
    <phoneticPr fontId="2"/>
  </si>
  <si>
    <t>ユウナ</t>
    <phoneticPr fontId="2"/>
  </si>
  <si>
    <t>鈴木</t>
    <phoneticPr fontId="2"/>
  </si>
  <si>
    <t>陽菜</t>
    <phoneticPr fontId="2"/>
  </si>
  <si>
    <t>スズキ</t>
    <phoneticPr fontId="2"/>
  </si>
  <si>
    <t>ハルナ</t>
    <phoneticPr fontId="2"/>
  </si>
  <si>
    <t>冨浦小学校</t>
    <rPh sb="0" eb="2">
      <t>トミウラ</t>
    </rPh>
    <rPh sb="2" eb="5">
      <t>ショウガッコウ</t>
    </rPh>
    <phoneticPr fontId="2"/>
  </si>
  <si>
    <t>白浜小学校</t>
    <rPh sb="0" eb="2">
      <t>シラハマ</t>
    </rPh>
    <rPh sb="2" eb="5">
      <t>ショウガッコウ</t>
    </rPh>
    <phoneticPr fontId="2"/>
  </si>
  <si>
    <t>白浜小学校</t>
    <phoneticPr fontId="2"/>
  </si>
  <si>
    <t>三芳小学校</t>
    <rPh sb="0" eb="2">
      <t>ミヨシ</t>
    </rPh>
    <rPh sb="2" eb="5">
      <t>ショウガッコウ</t>
    </rPh>
    <phoneticPr fontId="2"/>
  </si>
  <si>
    <t>三芳小学校</t>
    <phoneticPr fontId="2"/>
  </si>
  <si>
    <t>新チームになって間もないですけど、ボールを落とさないように拾ってつないでがんばります。</t>
    <rPh sb="0" eb="1">
      <t>シン</t>
    </rPh>
    <rPh sb="8" eb="9">
      <t>マ</t>
    </rPh>
    <rPh sb="21" eb="22">
      <t>オ</t>
    </rPh>
    <rPh sb="29" eb="30">
      <t>ヒロ</t>
    </rPh>
    <phoneticPr fontId="2"/>
  </si>
  <si>
    <t>優那</t>
    <phoneticPr fontId="2"/>
  </si>
  <si>
    <t>クリハラ</t>
    <phoneticPr fontId="2"/>
  </si>
  <si>
    <t>ヒサオ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</si>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</sst>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Calibri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11" sqref="E11:F1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44" t="s">
        <v>188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186</v>
      </c>
      <c r="K2" s="251"/>
      <c r="L2" s="251"/>
      <c r="M2" s="251"/>
      <c r="N2" s="251"/>
      <c r="O2" s="252"/>
      <c r="P2" s="118" t="s">
        <v>164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168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149" t="s">
        <v>189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8" t="s">
        <v>158</v>
      </c>
      <c r="K3" s="249"/>
      <c r="L3" s="249"/>
      <c r="M3" s="249"/>
      <c r="N3" s="249"/>
      <c r="O3" s="250"/>
      <c r="P3" s="120" t="s">
        <v>196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60" t="s">
        <v>190</v>
      </c>
      <c r="B4" s="261"/>
      <c r="C4" s="253">
        <v>435190440</v>
      </c>
      <c r="D4" s="254"/>
      <c r="E4" s="254"/>
      <c r="F4" s="254"/>
      <c r="G4" s="254"/>
      <c r="H4" s="254"/>
      <c r="I4" s="255"/>
      <c r="J4" s="264" t="s">
        <v>184</v>
      </c>
      <c r="K4" s="265"/>
      <c r="L4" s="265"/>
      <c r="M4" s="265"/>
      <c r="N4" s="265"/>
      <c r="O4" s="266"/>
      <c r="P4" s="198" t="s">
        <v>161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77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183</v>
      </c>
      <c r="B5" s="263"/>
      <c r="C5" s="256"/>
      <c r="D5" s="257"/>
      <c r="E5" s="257"/>
      <c r="F5" s="257"/>
      <c r="G5" s="257"/>
      <c r="H5" s="257"/>
      <c r="I5" s="258"/>
      <c r="J5" s="228">
        <v>23013</v>
      </c>
      <c r="K5" s="228"/>
      <c r="L5" s="228"/>
      <c r="M5" s="228"/>
      <c r="N5" s="228"/>
      <c r="O5" s="228"/>
      <c r="P5" s="199" t="s">
        <v>197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198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6" t="s">
        <v>147</v>
      </c>
      <c r="B6" s="170"/>
      <c r="C6" s="173" t="s">
        <v>174</v>
      </c>
      <c r="D6" s="174"/>
      <c r="E6" s="175" t="s">
        <v>175</v>
      </c>
      <c r="F6" s="176"/>
      <c r="G6" s="229" t="s">
        <v>148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162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163</v>
      </c>
      <c r="AL6" s="179"/>
      <c r="AM6" s="179"/>
      <c r="AN6" s="179"/>
      <c r="AO6" s="179"/>
      <c r="AP6" s="179"/>
      <c r="AQ6" s="179"/>
      <c r="AR6" s="179"/>
      <c r="AS6" s="179"/>
      <c r="AT6" s="57" t="s">
        <v>191</v>
      </c>
    </row>
    <row r="7" spans="1:51" ht="13.5" customHeight="1">
      <c r="A7" s="96"/>
      <c r="B7" s="170"/>
      <c r="C7" s="136" t="s">
        <v>234</v>
      </c>
      <c r="D7" s="137"/>
      <c r="E7" s="138" t="s">
        <v>235</v>
      </c>
      <c r="F7" s="139"/>
      <c r="G7" s="230">
        <v>506198762</v>
      </c>
      <c r="H7" s="230"/>
      <c r="I7" s="230"/>
      <c r="J7" s="230"/>
      <c r="K7" s="230"/>
      <c r="L7" s="230"/>
      <c r="M7" s="230"/>
      <c r="N7" s="230"/>
      <c r="O7" s="230"/>
      <c r="P7" s="203"/>
      <c r="Q7" s="204"/>
      <c r="R7" s="172"/>
      <c r="S7" s="172"/>
      <c r="T7" s="172"/>
      <c r="U7" s="172"/>
      <c r="V7" s="50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/>
      <c r="AL7" s="83"/>
      <c r="AM7" s="83"/>
      <c r="AN7" s="83"/>
      <c r="AO7" s="83"/>
      <c r="AP7" s="83"/>
      <c r="AQ7" s="83"/>
      <c r="AR7" s="83"/>
      <c r="AS7" s="59"/>
      <c r="AT7" s="77"/>
    </row>
    <row r="8" spans="1:51" ht="18" customHeight="1">
      <c r="A8" s="96"/>
      <c r="B8" s="170"/>
      <c r="C8" s="140" t="s">
        <v>202</v>
      </c>
      <c r="D8" s="141"/>
      <c r="E8" s="142" t="s">
        <v>203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/>
      <c r="AL8" s="85"/>
      <c r="AM8" s="85"/>
      <c r="AN8" s="85"/>
      <c r="AO8" s="60"/>
      <c r="AP8" s="85"/>
      <c r="AQ8" s="85"/>
      <c r="AR8" s="85"/>
      <c r="AS8" s="86"/>
      <c r="AT8" s="77"/>
    </row>
    <row r="9" spans="1:51" ht="14.45" customHeight="1">
      <c r="A9" s="96" t="s">
        <v>149</v>
      </c>
      <c r="B9" s="170"/>
      <c r="C9" s="136"/>
      <c r="D9" s="137"/>
      <c r="E9" s="138"/>
      <c r="F9" s="139"/>
      <c r="G9" s="230"/>
      <c r="H9" s="230"/>
      <c r="I9" s="230"/>
      <c r="J9" s="230"/>
      <c r="K9" s="230"/>
      <c r="L9" s="230"/>
      <c r="M9" s="230"/>
      <c r="N9" s="230"/>
      <c r="O9" s="230"/>
      <c r="P9" s="203"/>
      <c r="Q9" s="204"/>
      <c r="R9" s="172"/>
      <c r="S9" s="172"/>
      <c r="T9" s="172"/>
      <c r="U9" s="172"/>
      <c r="V9" s="50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/>
      <c r="AL9" s="83"/>
      <c r="AM9" s="83"/>
      <c r="AN9" s="83"/>
      <c r="AO9" s="83"/>
      <c r="AP9" s="83"/>
      <c r="AQ9" s="83"/>
      <c r="AR9" s="83"/>
      <c r="AS9" s="59"/>
      <c r="AT9" s="78"/>
    </row>
    <row r="10" spans="1:51" ht="18" customHeight="1">
      <c r="A10" s="96"/>
      <c r="B10" s="170"/>
      <c r="C10" s="140" t="s">
        <v>236</v>
      </c>
      <c r="D10" s="141"/>
      <c r="E10" s="142" t="s">
        <v>236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/>
      <c r="AL10" s="85"/>
      <c r="AM10" s="85"/>
      <c r="AN10" s="85"/>
      <c r="AO10" s="60"/>
      <c r="AP10" s="85"/>
      <c r="AQ10" s="85"/>
      <c r="AR10" s="85"/>
      <c r="AS10" s="86"/>
      <c r="AT10" s="78"/>
    </row>
    <row r="11" spans="1:51" ht="14.45" customHeight="1">
      <c r="A11" s="96" t="s">
        <v>150</v>
      </c>
      <c r="B11" s="170"/>
      <c r="C11" s="136"/>
      <c r="D11" s="137"/>
      <c r="E11" s="138"/>
      <c r="F11" s="139"/>
      <c r="G11" s="230"/>
      <c r="H11" s="230"/>
      <c r="I11" s="230"/>
      <c r="J11" s="230"/>
      <c r="K11" s="230"/>
      <c r="L11" s="230"/>
      <c r="M11" s="230"/>
      <c r="N11" s="230"/>
      <c r="O11" s="230"/>
      <c r="P11" s="203"/>
      <c r="Q11" s="204"/>
      <c r="R11" s="172"/>
      <c r="S11" s="172"/>
      <c r="T11" s="172"/>
      <c r="U11" s="172"/>
      <c r="V11" s="50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/>
      <c r="AL11" s="83"/>
      <c r="AM11" s="83"/>
      <c r="AN11" s="83"/>
      <c r="AO11" s="83"/>
      <c r="AP11" s="83"/>
      <c r="AQ11" s="83"/>
      <c r="AR11" s="83"/>
      <c r="AS11" s="59"/>
      <c r="AT11" s="78"/>
    </row>
    <row r="12" spans="1:51" ht="18" customHeight="1">
      <c r="A12" s="96"/>
      <c r="B12" s="170"/>
      <c r="C12" s="140"/>
      <c r="D12" s="141"/>
      <c r="E12" s="142"/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/>
      <c r="AL12" s="85"/>
      <c r="AM12" s="85"/>
      <c r="AN12" s="85"/>
      <c r="AO12" s="60"/>
      <c r="AP12" s="85"/>
      <c r="AQ12" s="85"/>
      <c r="AR12" s="85"/>
      <c r="AS12" s="86"/>
      <c r="AT12" s="78"/>
    </row>
    <row r="13" spans="1:51" ht="15" customHeight="1">
      <c r="A13" s="96" t="s">
        <v>151</v>
      </c>
      <c r="B13" s="170"/>
      <c r="C13" s="205"/>
      <c r="D13" s="137"/>
      <c r="E13" s="137"/>
      <c r="F13" s="139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7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218"/>
      <c r="D14" s="141"/>
      <c r="E14" s="141"/>
      <c r="F14" s="143"/>
      <c r="G14" s="234"/>
      <c r="H14" s="234"/>
      <c r="I14" s="234"/>
      <c r="J14" s="234"/>
      <c r="K14" s="234"/>
      <c r="L14" s="234"/>
      <c r="M14" s="234"/>
      <c r="N14" s="234"/>
      <c r="O14" s="2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5" t="s">
        <v>165</v>
      </c>
      <c r="B15" s="170"/>
      <c r="C15" s="205"/>
      <c r="D15" s="137"/>
      <c r="E15" s="137"/>
      <c r="F15" s="139"/>
      <c r="G15" s="234"/>
      <c r="H15" s="234"/>
      <c r="I15" s="234"/>
      <c r="J15" s="234"/>
      <c r="K15" s="234"/>
      <c r="L15" s="234"/>
      <c r="M15" s="234"/>
      <c r="N15" s="234"/>
      <c r="O15" s="234"/>
      <c r="P15" s="203"/>
      <c r="Q15" s="204"/>
      <c r="R15" s="172"/>
      <c r="S15" s="172"/>
      <c r="T15" s="172"/>
      <c r="U15" s="172"/>
      <c r="V15" s="49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/>
      <c r="AL15" s="83"/>
      <c r="AM15" s="83"/>
      <c r="AN15" s="83"/>
      <c r="AO15" s="83"/>
      <c r="AP15" s="83"/>
      <c r="AQ15" s="83"/>
      <c r="AR15" s="83"/>
      <c r="AS15" s="59"/>
      <c r="AT15" s="78"/>
    </row>
    <row r="16" spans="1:51" ht="18" customHeight="1">
      <c r="A16" s="96"/>
      <c r="B16" s="170"/>
      <c r="C16" s="218"/>
      <c r="D16" s="141"/>
      <c r="E16" s="141"/>
      <c r="F16" s="143"/>
      <c r="G16" s="234"/>
      <c r="H16" s="234"/>
      <c r="I16" s="234"/>
      <c r="J16" s="234"/>
      <c r="K16" s="234"/>
      <c r="L16" s="234"/>
      <c r="M16" s="234"/>
      <c r="N16" s="234"/>
      <c r="O16" s="234"/>
      <c r="P16" s="164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/>
      <c r="AL16" s="85"/>
      <c r="AM16" s="85"/>
      <c r="AN16" s="85"/>
      <c r="AO16" s="60"/>
      <c r="AP16" s="85"/>
      <c r="AQ16" s="85"/>
      <c r="AR16" s="85"/>
      <c r="AS16" s="86"/>
      <c r="AT16" s="78"/>
    </row>
    <row r="17" spans="1:46">
      <c r="A17" s="96" t="s">
        <v>6</v>
      </c>
      <c r="B17" s="170"/>
      <c r="C17" s="219" t="str">
        <f>IF(P16="","",P16)</f>
        <v/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19" t="str">
        <f>IF(AL15="","",AL15&amp;"-"&amp;AK16&amp;"-"&amp;AP16)</f>
        <v/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152</v>
      </c>
      <c r="B21" s="170"/>
      <c r="C21" s="244"/>
      <c r="D21" s="236"/>
      <c r="E21" s="236"/>
      <c r="F21" s="236"/>
      <c r="G21" s="236"/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194</v>
      </c>
      <c r="B23" s="168" t="s">
        <v>153</v>
      </c>
      <c r="C23" s="220" t="s">
        <v>172</v>
      </c>
      <c r="D23" s="221"/>
      <c r="E23" s="222" t="s">
        <v>173</v>
      </c>
      <c r="F23" s="223"/>
      <c r="G23" s="168" t="s">
        <v>154</v>
      </c>
      <c r="H23" s="168"/>
      <c r="I23" s="168" t="s">
        <v>155</v>
      </c>
      <c r="J23" s="168"/>
      <c r="K23" s="168"/>
      <c r="L23" s="168"/>
      <c r="M23" s="168" t="s">
        <v>156</v>
      </c>
      <c r="N23" s="168"/>
      <c r="O23" s="168"/>
      <c r="P23" s="167" t="s">
        <v>166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70"/>
      <c r="C24" s="212" t="s">
        <v>170</v>
      </c>
      <c r="D24" s="213"/>
      <c r="E24" s="214" t="s">
        <v>171</v>
      </c>
      <c r="F24" s="215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167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136" t="s">
        <v>206</v>
      </c>
      <c r="D25" s="137"/>
      <c r="E25" s="138" t="s">
        <v>207</v>
      </c>
      <c r="F25" s="139"/>
      <c r="G25" s="123">
        <v>6</v>
      </c>
      <c r="H25" s="124"/>
      <c r="I25" s="127" t="s">
        <v>227</v>
      </c>
      <c r="J25" s="128"/>
      <c r="K25" s="128"/>
      <c r="L25" s="124"/>
      <c r="M25" s="123">
        <v>516206945</v>
      </c>
      <c r="N25" s="128"/>
      <c r="O25" s="124"/>
      <c r="P25" s="123">
        <v>151</v>
      </c>
      <c r="Q25" s="128"/>
      <c r="R25" s="128"/>
      <c r="S25" s="128"/>
      <c r="T25" s="130"/>
      <c r="U25" s="1"/>
      <c r="V25" s="1"/>
      <c r="W25" s="1"/>
      <c r="X25" s="1"/>
      <c r="Y25" s="238">
        <v>6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204</v>
      </c>
      <c r="D26" s="141"/>
      <c r="E26" s="142" t="s">
        <v>205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3</v>
      </c>
      <c r="C27" s="136" t="s">
        <v>210</v>
      </c>
      <c r="D27" s="137"/>
      <c r="E27" s="138" t="s">
        <v>211</v>
      </c>
      <c r="F27" s="139"/>
      <c r="G27" s="123">
        <v>5</v>
      </c>
      <c r="H27" s="124"/>
      <c r="I27" s="127" t="s">
        <v>228</v>
      </c>
      <c r="J27" s="128"/>
      <c r="K27" s="128"/>
      <c r="L27" s="124"/>
      <c r="M27" s="123">
        <v>514703196</v>
      </c>
      <c r="N27" s="128"/>
      <c r="O27" s="124"/>
      <c r="P27" s="123">
        <v>150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208</v>
      </c>
      <c r="D28" s="141"/>
      <c r="E28" s="142" t="s">
        <v>209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6</v>
      </c>
      <c r="C29" s="136" t="s">
        <v>214</v>
      </c>
      <c r="D29" s="137"/>
      <c r="E29" s="138" t="s">
        <v>215</v>
      </c>
      <c r="F29" s="139"/>
      <c r="G29" s="123">
        <v>5</v>
      </c>
      <c r="H29" s="124"/>
      <c r="I29" s="127" t="s">
        <v>229</v>
      </c>
      <c r="J29" s="128"/>
      <c r="K29" s="128"/>
      <c r="L29" s="124"/>
      <c r="M29" s="123">
        <v>514703209</v>
      </c>
      <c r="N29" s="128"/>
      <c r="O29" s="124"/>
      <c r="P29" s="123">
        <v>135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212</v>
      </c>
      <c r="D30" s="141"/>
      <c r="E30" s="142" t="s">
        <v>213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10</v>
      </c>
      <c r="C31" s="136" t="s">
        <v>218</v>
      </c>
      <c r="D31" s="137"/>
      <c r="E31" s="138" t="s">
        <v>219</v>
      </c>
      <c r="F31" s="139"/>
      <c r="G31" s="123">
        <v>5</v>
      </c>
      <c r="H31" s="124"/>
      <c r="I31" s="127" t="s">
        <v>229</v>
      </c>
      <c r="J31" s="128"/>
      <c r="K31" s="128"/>
      <c r="L31" s="124"/>
      <c r="M31" s="123">
        <v>515561448</v>
      </c>
      <c r="N31" s="128"/>
      <c r="O31" s="124"/>
      <c r="P31" s="123">
        <v>150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216</v>
      </c>
      <c r="D32" s="141"/>
      <c r="E32" s="142" t="s">
        <v>217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193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2</v>
      </c>
      <c r="C33" s="136" t="s">
        <v>225</v>
      </c>
      <c r="D33" s="137"/>
      <c r="E33" s="138" t="s">
        <v>226</v>
      </c>
      <c r="F33" s="139"/>
      <c r="G33" s="123">
        <v>3</v>
      </c>
      <c r="H33" s="124"/>
      <c r="I33" s="127" t="s">
        <v>230</v>
      </c>
      <c r="J33" s="128"/>
      <c r="K33" s="128"/>
      <c r="L33" s="124"/>
      <c r="M33" s="123">
        <v>519090363</v>
      </c>
      <c r="N33" s="128"/>
      <c r="O33" s="124"/>
      <c r="P33" s="123">
        <v>130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224" t="s">
        <v>223</v>
      </c>
      <c r="D34" s="225"/>
      <c r="E34" s="226" t="s">
        <v>224</v>
      </c>
      <c r="F34" s="227"/>
      <c r="G34" s="194"/>
      <c r="H34" s="231"/>
      <c r="I34" s="194"/>
      <c r="J34" s="195"/>
      <c r="K34" s="195"/>
      <c r="L34" s="231"/>
      <c r="M34" s="194"/>
      <c r="N34" s="195"/>
      <c r="O34" s="231"/>
      <c r="P34" s="194"/>
      <c r="Q34" s="195"/>
      <c r="R34" s="195"/>
      <c r="S34" s="195"/>
      <c r="T34" s="196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5</v>
      </c>
      <c r="C35" s="136" t="s">
        <v>221</v>
      </c>
      <c r="D35" s="137"/>
      <c r="E35" s="138" t="s">
        <v>222</v>
      </c>
      <c r="F35" s="139"/>
      <c r="G35" s="123">
        <v>3</v>
      </c>
      <c r="H35" s="124"/>
      <c r="I35" s="127" t="s">
        <v>231</v>
      </c>
      <c r="J35" s="128"/>
      <c r="K35" s="128"/>
      <c r="L35" s="124"/>
      <c r="M35" s="123">
        <v>519090356</v>
      </c>
      <c r="N35" s="128"/>
      <c r="O35" s="124"/>
      <c r="P35" s="123">
        <v>130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220</v>
      </c>
      <c r="D36" s="141"/>
      <c r="E36" s="142" t="s">
        <v>233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/>
      <c r="D37" s="137"/>
      <c r="E37" s="138"/>
      <c r="F37" s="139"/>
      <c r="G37" s="123"/>
      <c r="H37" s="124"/>
      <c r="I37" s="127"/>
      <c r="J37" s="128"/>
      <c r="K37" s="128"/>
      <c r="L37" s="124"/>
      <c r="M37" s="123"/>
      <c r="N37" s="128"/>
      <c r="O37" s="124"/>
      <c r="P37" s="123"/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/>
      <c r="D38" s="141"/>
      <c r="E38" s="142"/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/>
      <c r="D39" s="137"/>
      <c r="E39" s="138"/>
      <c r="F39" s="139"/>
      <c r="G39" s="123"/>
      <c r="H39" s="124"/>
      <c r="I39" s="127"/>
      <c r="J39" s="128"/>
      <c r="K39" s="128"/>
      <c r="L39" s="124"/>
      <c r="M39" s="123"/>
      <c r="N39" s="128"/>
      <c r="O39" s="124"/>
      <c r="P39" s="123"/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/>
      <c r="D40" s="141"/>
      <c r="E40" s="142"/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/>
      <c r="D41" s="137"/>
      <c r="E41" s="138"/>
      <c r="F41" s="139"/>
      <c r="G41" s="123"/>
      <c r="H41" s="124"/>
      <c r="I41" s="127"/>
      <c r="J41" s="128"/>
      <c r="K41" s="128"/>
      <c r="L41" s="124"/>
      <c r="M41" s="123"/>
      <c r="N41" s="128"/>
      <c r="O41" s="124"/>
      <c r="P41" s="123"/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/>
      <c r="D42" s="141"/>
      <c r="E42" s="142"/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/>
      <c r="D43" s="137"/>
      <c r="E43" s="138"/>
      <c r="F43" s="139"/>
      <c r="G43" s="123"/>
      <c r="H43" s="124"/>
      <c r="I43" s="127"/>
      <c r="J43" s="128"/>
      <c r="K43" s="128"/>
      <c r="L43" s="124"/>
      <c r="M43" s="123"/>
      <c r="N43" s="128"/>
      <c r="O43" s="124"/>
      <c r="P43" s="123"/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/>
      <c r="D44" s="141"/>
      <c r="E44" s="142"/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/>
      <c r="D45" s="137"/>
      <c r="E45" s="138"/>
      <c r="F45" s="139"/>
      <c r="G45" s="123"/>
      <c r="H45" s="124"/>
      <c r="I45" s="127"/>
      <c r="J45" s="128"/>
      <c r="K45" s="128"/>
      <c r="L45" s="124"/>
      <c r="M45" s="123"/>
      <c r="N45" s="128"/>
      <c r="O45" s="124"/>
      <c r="P45" s="123"/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/>
      <c r="D46" s="141"/>
      <c r="E46" s="142"/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36"/>
      <c r="D47" s="137"/>
      <c r="E47" s="138"/>
      <c r="F47" s="139"/>
      <c r="G47" s="123"/>
      <c r="H47" s="124"/>
      <c r="I47" s="127"/>
      <c r="J47" s="128"/>
      <c r="K47" s="128"/>
      <c r="L47" s="124"/>
      <c r="M47" s="123"/>
      <c r="N47" s="128"/>
      <c r="O47" s="124"/>
      <c r="P47" s="123"/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140"/>
      <c r="D48" s="141"/>
      <c r="E48" s="142"/>
      <c r="F48" s="143"/>
      <c r="G48" s="125"/>
      <c r="H48" s="126"/>
      <c r="I48" s="125"/>
      <c r="J48" s="129"/>
      <c r="K48" s="129"/>
      <c r="L48" s="126"/>
      <c r="M48" s="125"/>
      <c r="N48" s="129"/>
      <c r="O48" s="126"/>
      <c r="P48" s="125"/>
      <c r="Q48" s="129"/>
      <c r="R48" s="129"/>
      <c r="S48" s="129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1"/>
      <c r="F49" s="102"/>
      <c r="G49" s="87"/>
      <c r="H49" s="89"/>
      <c r="I49" s="11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169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0" t="s">
        <v>187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232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43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199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SEAフレンズ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435190440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栗原　久夫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506198762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　　　</v>
      </c>
      <c r="D9" s="271"/>
      <c r="E9" s="271"/>
      <c r="F9" s="271"/>
      <c r="G9" s="277" t="str">
        <f>IF(入力!G9="","",入力!G9)</f>
        <v/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/>
      </c>
      <c r="D11" s="271"/>
      <c r="E11" s="271"/>
      <c r="F11" s="271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9"/>
      <c r="B14" s="269"/>
      <c r="C14" s="274"/>
      <c r="D14" s="275"/>
      <c r="E14" s="275"/>
      <c r="F14" s="275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9" t="s">
        <v>5</v>
      </c>
      <c r="B15" s="269"/>
      <c r="C15" s="270" t="str">
        <f>IF(入力!C16="","",入力!C16&amp;"　"&amp;入力!E16)</f>
        <v/>
      </c>
      <c r="D15" s="271"/>
      <c r="E15" s="271"/>
      <c r="F15" s="278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9"/>
      <c r="B16" s="269"/>
      <c r="C16" s="274"/>
      <c r="D16" s="275"/>
      <c r="E16" s="275"/>
      <c r="F16" s="279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9" t="s">
        <v>6</v>
      </c>
      <c r="B17" s="269"/>
      <c r="C17" s="280" t="str">
        <f>IF(入力!C17="","",入力!C17&amp;"　"&amp;入力!E17)</f>
        <v/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/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石井　桜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冨浦小学校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516206945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3</v>
      </c>
      <c r="C27" s="270" t="str">
        <f>IF(入力!C28="","",入力!C28&amp;"　"&amp;入力!E28)</f>
        <v>安西　蘭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白浜小学校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514703196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6</v>
      </c>
      <c r="C29" s="270" t="str">
        <f>IF(入力!C30="","",入力!C30&amp;"　"&amp;入力!E30)</f>
        <v>多田　陽愛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白浜小学校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514703209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10</v>
      </c>
      <c r="C31" s="270" t="str">
        <f>IF(入力!C32="","",入力!C32&amp;"　"&amp;入力!E32)</f>
        <v>平野　亜桜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白浜小学校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515561448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2</v>
      </c>
      <c r="C33" s="270" t="str">
        <f>IF(入力!C34="","",入力!C34&amp;"　"&amp;入力!E34)</f>
        <v>鈴木　陽菜</v>
      </c>
      <c r="D33" s="271"/>
      <c r="E33" s="271"/>
      <c r="F33" s="271"/>
      <c r="G33" s="269">
        <f>IF(入力!G33="","",入力!G33)</f>
        <v>3</v>
      </c>
      <c r="H33" s="269" t="str">
        <f>IF(入力!H33="","",入力!H33)</f>
        <v/>
      </c>
      <c r="I33" s="269" t="str">
        <f>IF(入力!I33="","",入力!I33)</f>
        <v>三芳小学校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519090363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5</v>
      </c>
      <c r="C35" s="270" t="str">
        <f>IF(入力!C36="","",入力!C36&amp;"　"&amp;入力!E36)</f>
        <v>田中　優那</v>
      </c>
      <c r="D35" s="271"/>
      <c r="E35" s="271"/>
      <c r="F35" s="271"/>
      <c r="G35" s="269">
        <f>IF(入力!G35="","",入力!G35)</f>
        <v>3</v>
      </c>
      <c r="H35" s="269" t="str">
        <f>IF(入力!H35="","",入力!H35)</f>
        <v/>
      </c>
      <c r="I35" s="269" t="str">
        <f>IF(入力!I35="","",入力!I35)</f>
        <v>三芳小学校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519090356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/>
      </c>
      <c r="D37" s="271"/>
      <c r="E37" s="271"/>
      <c r="F37" s="271"/>
      <c r="G37" s="269" t="str">
        <f>IF(入力!G37="","",入力!G37)</f>
        <v/>
      </c>
      <c r="H37" s="269" t="str">
        <f>IF(入力!H37="","",入力!H37)</f>
        <v/>
      </c>
      <c r="I37" s="269" t="str">
        <f>IF(入力!I37="","",入力!I37)</f>
        <v/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70"/>
      <c r="AW1" s="370"/>
      <c r="AX1" s="4" t="s">
        <v>27</v>
      </c>
      <c r="AY1" s="5"/>
      <c r="AZ1" s="370"/>
      <c r="BA1" s="370"/>
      <c r="BB1" s="4" t="s">
        <v>28</v>
      </c>
      <c r="BC1" s="5"/>
      <c r="BD1" s="370"/>
      <c r="BE1" s="370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71" t="s">
        <v>64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31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34</v>
      </c>
      <c r="G13" s="4"/>
      <c r="H13" s="410"/>
      <c r="I13" s="411"/>
      <c r="J13" s="412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36</v>
      </c>
      <c r="D16" s="383"/>
      <c r="E16" s="383"/>
      <c r="F16" s="383"/>
      <c r="G16" s="384"/>
      <c r="H16" s="405" t="s">
        <v>65</v>
      </c>
      <c r="I16" s="406"/>
      <c r="J16" s="406"/>
      <c r="K16" s="383" t="str">
        <f>IF(入力!C2="","",入力!C2)</f>
        <v>シーフレンズ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66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37</v>
      </c>
      <c r="AK16" s="375"/>
      <c r="AL16" s="375"/>
      <c r="AM16" s="376"/>
      <c r="AN16" s="399" t="str">
        <f>IF(入力!P3="","",入力!P3)</f>
        <v>袖ケ浦市</v>
      </c>
      <c r="AO16" s="400"/>
      <c r="AP16" s="400"/>
      <c r="AQ16" s="400"/>
      <c r="AR16" s="400"/>
      <c r="AS16" s="400"/>
      <c r="AT16" s="375" t="s">
        <v>67</v>
      </c>
      <c r="AU16" s="376"/>
      <c r="AV16" s="382" t="s">
        <v>38</v>
      </c>
      <c r="AW16" s="383"/>
      <c r="AX16" s="383"/>
      <c r="AY16" s="384"/>
      <c r="AZ16" s="387" t="str">
        <f>IF(入力!P5="","",入力!P5)</f>
        <v>ＪＲ内房</v>
      </c>
      <c r="BA16" s="388"/>
      <c r="BB16" s="388"/>
      <c r="BC16" s="388"/>
      <c r="BD16" s="388"/>
      <c r="BE16" s="388"/>
      <c r="BF16" s="435" t="s">
        <v>39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SEAフレンズ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(女子)</v>
      </c>
      <c r="V17" s="393"/>
      <c r="W17" s="393"/>
      <c r="X17" s="394"/>
      <c r="Y17" s="418">
        <f>IF(入力!C4="","",入力!C4)</f>
        <v>435190440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4"/>
      <c r="D18" s="327"/>
      <c r="E18" s="327"/>
      <c r="F18" s="327"/>
      <c r="G18" s="365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5"/>
      <c r="AL18" s="355"/>
      <c r="AM18" s="381"/>
      <c r="AN18" s="403"/>
      <c r="AO18" s="404"/>
      <c r="AP18" s="404"/>
      <c r="AQ18" s="404"/>
      <c r="AR18" s="404"/>
      <c r="AS18" s="404"/>
      <c r="AT18" s="355"/>
      <c r="AU18" s="381"/>
      <c r="AV18" s="351"/>
      <c r="AW18" s="327"/>
      <c r="AX18" s="327"/>
      <c r="AY18" s="365"/>
      <c r="AZ18" s="391" t="str">
        <f>IF(入力!AE5="","",入力!AE5)</f>
        <v>袖ケ浦</v>
      </c>
      <c r="BA18" s="392"/>
      <c r="BB18" s="392"/>
      <c r="BC18" s="392"/>
      <c r="BD18" s="392"/>
      <c r="BE18" s="392"/>
      <c r="BF18" s="13" t="s">
        <v>40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72" t="s">
        <v>41</v>
      </c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 t="s">
        <v>68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 t="s">
        <v>69</v>
      </c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73"/>
    </row>
    <row r="20" spans="3:58" ht="15" customHeight="1">
      <c r="C20" s="438" t="s">
        <v>42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437" t="str">
        <f>IF(入力!J7="","",入力!J7)</f>
        <v/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 t="str">
        <f>IF(入力!J9="","",入力!J9)</f>
        <v/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43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437" t="str">
        <f>IF(入力!M7="","",入力!M7)</f>
        <v/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 t="str">
        <f>IF(入力!M9="","",入力!M9)</f>
        <v/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1" t="s">
        <v>70</v>
      </c>
      <c r="D22" s="362"/>
      <c r="E22" s="362"/>
      <c r="F22" s="362"/>
      <c r="G22" s="363"/>
      <c r="H22" s="366" t="str">
        <f>IF(入力!C7="","",入力!C7&amp;"　"&amp;入力!E7)</f>
        <v>クリハラ　ヒサオ</v>
      </c>
      <c r="I22" s="331"/>
      <c r="J22" s="331"/>
      <c r="K22" s="331"/>
      <c r="L22" s="331"/>
      <c r="M22" s="331"/>
      <c r="N22" s="331"/>
      <c r="O22" s="331"/>
      <c r="P22" s="331"/>
      <c r="Q22" s="340"/>
      <c r="R22" s="332" t="s">
        <v>44</v>
      </c>
      <c r="S22" s="331"/>
      <c r="T22" s="341" t="str">
        <f>IF(入力!AT7="","",入力!AT7)</f>
        <v/>
      </c>
      <c r="U22" s="342"/>
      <c r="V22" s="343"/>
      <c r="W22" s="332" t="s">
        <v>45</v>
      </c>
      <c r="X22" s="332"/>
      <c r="Y22" s="332"/>
      <c r="Z22" s="14" t="s">
        <v>71</v>
      </c>
      <c r="AA22" s="15"/>
      <c r="AB22" s="331" t="str">
        <f>IF(入力!R7="","",入力!R7)</f>
        <v/>
      </c>
      <c r="AC22" s="331"/>
      <c r="AD22" s="331"/>
      <c r="AE22" s="331"/>
      <c r="AF22" s="16" t="s">
        <v>72</v>
      </c>
      <c r="AG22" s="331" t="str">
        <f>IF(入力!W7="","",入力!W7)</f>
        <v/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0"/>
      <c r="AU22" s="332" t="s">
        <v>46</v>
      </c>
      <c r="AV22" s="331"/>
      <c r="AW22" s="331"/>
      <c r="AX22" s="17" t="s">
        <v>73</v>
      </c>
      <c r="AY22" s="331" t="str">
        <f>IF(入力!AL7="","",入力!AL7)</f>
        <v/>
      </c>
      <c r="AZ22" s="331"/>
      <c r="BA22" s="331"/>
      <c r="BB22" s="331"/>
      <c r="BC22" s="331"/>
      <c r="BD22" s="331"/>
      <c r="BE22" s="331"/>
      <c r="BF22" s="18" t="s">
        <v>74</v>
      </c>
    </row>
    <row r="23" spans="3:58" ht="19.5" customHeight="1">
      <c r="C23" s="364" t="s">
        <v>47</v>
      </c>
      <c r="D23" s="327"/>
      <c r="E23" s="327"/>
      <c r="F23" s="327"/>
      <c r="G23" s="365"/>
      <c r="H23" s="367" t="str">
        <f>IF(入力!C8="","",入力!C8&amp;"　"&amp;入力!E8)</f>
        <v>栗原　久夫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27"/>
      <c r="S23" s="327"/>
      <c r="T23" s="356"/>
      <c r="U23" s="357"/>
      <c r="V23" s="358"/>
      <c r="W23" s="355"/>
      <c r="X23" s="355"/>
      <c r="Y23" s="355"/>
      <c r="Z23" s="348" t="str">
        <f>IF(入力!P8="","",入力!P8)</f>
        <v/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7"/>
      <c r="AV23" s="327"/>
      <c r="AW23" s="327"/>
      <c r="AX23" s="351" t="str">
        <f>IF(入力!AK8="","",入力!AK8)</f>
        <v/>
      </c>
      <c r="AY23" s="327"/>
      <c r="AZ23" s="327"/>
      <c r="BA23" s="327"/>
      <c r="BB23" s="19" t="s">
        <v>75</v>
      </c>
      <c r="BC23" s="327" t="str">
        <f>IF(入力!AP8="","",入力!AP8)</f>
        <v/>
      </c>
      <c r="BD23" s="327"/>
      <c r="BE23" s="327"/>
      <c r="BF23" s="347"/>
    </row>
    <row r="24" spans="3:58" ht="12" customHeight="1">
      <c r="C24" s="361" t="s">
        <v>76</v>
      </c>
      <c r="D24" s="362"/>
      <c r="E24" s="362"/>
      <c r="F24" s="362"/>
      <c r="G24" s="363"/>
      <c r="H24" s="366" t="str">
        <f>IF(入力!C9="","",入力!C9&amp;"　"&amp;入力!E9)</f>
        <v/>
      </c>
      <c r="I24" s="331"/>
      <c r="J24" s="331"/>
      <c r="K24" s="331"/>
      <c r="L24" s="331"/>
      <c r="M24" s="331"/>
      <c r="N24" s="331"/>
      <c r="O24" s="331"/>
      <c r="P24" s="331"/>
      <c r="Q24" s="340"/>
      <c r="R24" s="332" t="s">
        <v>44</v>
      </c>
      <c r="S24" s="331"/>
      <c r="T24" s="341" t="str">
        <f>IF(入力!AT9="","",入力!AT9)</f>
        <v/>
      </c>
      <c r="U24" s="342"/>
      <c r="V24" s="343"/>
      <c r="W24" s="332" t="s">
        <v>45</v>
      </c>
      <c r="X24" s="332"/>
      <c r="Y24" s="332"/>
      <c r="Z24" s="14" t="s">
        <v>71</v>
      </c>
      <c r="AA24" s="15"/>
      <c r="AB24" s="331" t="str">
        <f>IF(入力!R9="","",入力!R9)</f>
        <v/>
      </c>
      <c r="AC24" s="331"/>
      <c r="AD24" s="331"/>
      <c r="AE24" s="331"/>
      <c r="AF24" s="16" t="s">
        <v>72</v>
      </c>
      <c r="AG24" s="331" t="str">
        <f>IF(入力!W9="","",入力!W9)</f>
        <v/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0"/>
      <c r="AU24" s="332" t="s">
        <v>46</v>
      </c>
      <c r="AV24" s="331"/>
      <c r="AW24" s="331"/>
      <c r="AX24" s="17" t="s">
        <v>73</v>
      </c>
      <c r="AY24" s="331" t="str">
        <f>IF(入力!AL9="","",入力!AL9)</f>
        <v/>
      </c>
      <c r="AZ24" s="331"/>
      <c r="BA24" s="331"/>
      <c r="BB24" s="331"/>
      <c r="BC24" s="331"/>
      <c r="BD24" s="331"/>
      <c r="BE24" s="331"/>
      <c r="BF24" s="18" t="s">
        <v>74</v>
      </c>
    </row>
    <row r="25" spans="3:58" ht="19.5" customHeight="1">
      <c r="C25" s="364" t="s">
        <v>77</v>
      </c>
      <c r="D25" s="327"/>
      <c r="E25" s="327"/>
      <c r="F25" s="327"/>
      <c r="G25" s="365"/>
      <c r="H25" s="367" t="str">
        <f>IF(入力!C10="","",入力!C10&amp;"　"&amp;入力!E10)</f>
        <v>　　　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27"/>
      <c r="S25" s="327"/>
      <c r="T25" s="356"/>
      <c r="U25" s="357"/>
      <c r="V25" s="358"/>
      <c r="W25" s="355"/>
      <c r="X25" s="355"/>
      <c r="Y25" s="355"/>
      <c r="Z25" s="348" t="str">
        <f>IF(入力!P10="","",入力!P10)</f>
        <v/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7"/>
      <c r="AV25" s="327"/>
      <c r="AW25" s="327"/>
      <c r="AX25" s="351" t="str">
        <f>IF(入力!AK10="","",入力!AK10)</f>
        <v/>
      </c>
      <c r="AY25" s="327"/>
      <c r="AZ25" s="327"/>
      <c r="BA25" s="327"/>
      <c r="BB25" s="19" t="s">
        <v>75</v>
      </c>
      <c r="BC25" s="327" t="str">
        <f>IF(入力!AP10="","",入力!AP10)</f>
        <v/>
      </c>
      <c r="BD25" s="327"/>
      <c r="BE25" s="327"/>
      <c r="BF25" s="347"/>
    </row>
    <row r="26" spans="3:58" ht="12" customHeight="1">
      <c r="C26" s="361" t="s">
        <v>70</v>
      </c>
      <c r="D26" s="362"/>
      <c r="E26" s="362"/>
      <c r="F26" s="362"/>
      <c r="G26" s="363"/>
      <c r="H26" s="366" t="str">
        <f>IF(入力!C11="","",入力!C11&amp;"　"&amp;入力!E11)</f>
        <v/>
      </c>
      <c r="I26" s="331"/>
      <c r="J26" s="331"/>
      <c r="K26" s="331"/>
      <c r="L26" s="331"/>
      <c r="M26" s="331"/>
      <c r="N26" s="331"/>
      <c r="O26" s="331"/>
      <c r="P26" s="331"/>
      <c r="Q26" s="340"/>
      <c r="R26" s="332" t="s">
        <v>44</v>
      </c>
      <c r="S26" s="331"/>
      <c r="T26" s="341" t="str">
        <f>IF(入力!AT11="","",入力!AT11)</f>
        <v/>
      </c>
      <c r="U26" s="342"/>
      <c r="V26" s="343"/>
      <c r="W26" s="332" t="s">
        <v>45</v>
      </c>
      <c r="X26" s="332"/>
      <c r="Y26" s="332"/>
      <c r="Z26" s="14" t="s">
        <v>71</v>
      </c>
      <c r="AA26" s="15"/>
      <c r="AB26" s="331" t="str">
        <f>IF(入力!R11="","",入力!R11)</f>
        <v/>
      </c>
      <c r="AC26" s="331"/>
      <c r="AD26" s="331"/>
      <c r="AE26" s="331"/>
      <c r="AF26" s="16" t="s">
        <v>72</v>
      </c>
      <c r="AG26" s="331" t="str">
        <f>IF(入力!W11="","",入力!W11)</f>
        <v/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0"/>
      <c r="AU26" s="332" t="s">
        <v>46</v>
      </c>
      <c r="AV26" s="331"/>
      <c r="AW26" s="331"/>
      <c r="AX26" s="17" t="s">
        <v>73</v>
      </c>
      <c r="AY26" s="331" t="str">
        <f>IF(入力!AL11="","",入力!AL11)</f>
        <v/>
      </c>
      <c r="AZ26" s="331"/>
      <c r="BA26" s="331"/>
      <c r="BB26" s="331"/>
      <c r="BC26" s="331"/>
      <c r="BD26" s="331"/>
      <c r="BE26" s="331"/>
      <c r="BF26" s="18" t="s">
        <v>74</v>
      </c>
    </row>
    <row r="27" spans="3:58" ht="19.5" customHeight="1">
      <c r="C27" s="364" t="s">
        <v>78</v>
      </c>
      <c r="D27" s="327"/>
      <c r="E27" s="327"/>
      <c r="F27" s="327"/>
      <c r="G27" s="365"/>
      <c r="H27" s="367" t="str">
        <f>IF(入力!C12="","",入力!C12&amp;"　"&amp;入力!E12)</f>
        <v/>
      </c>
      <c r="I27" s="368"/>
      <c r="J27" s="368"/>
      <c r="K27" s="368"/>
      <c r="L27" s="368"/>
      <c r="M27" s="368"/>
      <c r="N27" s="368"/>
      <c r="O27" s="368"/>
      <c r="P27" s="368"/>
      <c r="Q27" s="369"/>
      <c r="R27" s="327"/>
      <c r="S27" s="327"/>
      <c r="T27" s="356"/>
      <c r="U27" s="357"/>
      <c r="V27" s="358"/>
      <c r="W27" s="355"/>
      <c r="X27" s="355"/>
      <c r="Y27" s="355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7"/>
      <c r="AV27" s="327"/>
      <c r="AW27" s="327"/>
      <c r="AX27" s="351" t="str">
        <f>IF(入力!AK12="","",入力!AK12)</f>
        <v/>
      </c>
      <c r="AY27" s="327"/>
      <c r="AZ27" s="327"/>
      <c r="BA27" s="327"/>
      <c r="BB27" s="19" t="s">
        <v>75</v>
      </c>
      <c r="BC27" s="327" t="str">
        <f>IF(入力!AP12="","",入力!AP12)</f>
        <v/>
      </c>
      <c r="BD27" s="327"/>
      <c r="BE27" s="327"/>
      <c r="BF27" s="347"/>
    </row>
    <row r="28" spans="3:58" ht="12" customHeight="1">
      <c r="C28" s="361" t="s">
        <v>70</v>
      </c>
      <c r="D28" s="362"/>
      <c r="E28" s="362"/>
      <c r="F28" s="362"/>
      <c r="G28" s="363"/>
      <c r="H28" s="366" t="str">
        <f>IF(入力!C15="","",入力!C15&amp;"　"&amp;入力!E15)</f>
        <v/>
      </c>
      <c r="I28" s="331"/>
      <c r="J28" s="331"/>
      <c r="K28" s="331"/>
      <c r="L28" s="331"/>
      <c r="M28" s="331"/>
      <c r="N28" s="331"/>
      <c r="O28" s="331"/>
      <c r="P28" s="331"/>
      <c r="Q28" s="340"/>
      <c r="R28" s="332" t="s">
        <v>44</v>
      </c>
      <c r="S28" s="331"/>
      <c r="T28" s="341" t="str">
        <f>IF(入力!AT15="","",入力!AT15)</f>
        <v/>
      </c>
      <c r="U28" s="342"/>
      <c r="V28" s="343"/>
      <c r="W28" s="332" t="s">
        <v>45</v>
      </c>
      <c r="X28" s="332"/>
      <c r="Y28" s="332"/>
      <c r="Z28" s="14" t="s">
        <v>71</v>
      </c>
      <c r="AA28" s="15"/>
      <c r="AB28" s="331" t="str">
        <f>IF(入力!R15="","",入力!R15)</f>
        <v/>
      </c>
      <c r="AC28" s="331"/>
      <c r="AD28" s="331"/>
      <c r="AE28" s="331"/>
      <c r="AF28" s="16" t="s">
        <v>72</v>
      </c>
      <c r="AG28" s="331" t="str">
        <f>IF(入力!W15="","",入力!W15)</f>
        <v/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0"/>
      <c r="AU28" s="332" t="s">
        <v>46</v>
      </c>
      <c r="AV28" s="331"/>
      <c r="AW28" s="331"/>
      <c r="AX28" s="17" t="s">
        <v>73</v>
      </c>
      <c r="AY28" s="331" t="str">
        <f>IF(入力!AL15="","",入力!AL15)</f>
        <v/>
      </c>
      <c r="AZ28" s="331"/>
      <c r="BA28" s="331"/>
      <c r="BB28" s="331"/>
      <c r="BC28" s="331"/>
      <c r="BD28" s="331"/>
      <c r="BE28" s="331"/>
      <c r="BF28" s="18" t="s">
        <v>74</v>
      </c>
    </row>
    <row r="29" spans="3:58" ht="19.5" customHeight="1" thickBot="1">
      <c r="C29" s="359" t="s">
        <v>48</v>
      </c>
      <c r="D29" s="333"/>
      <c r="E29" s="333"/>
      <c r="F29" s="333"/>
      <c r="G29" s="360"/>
      <c r="H29" s="352" t="str">
        <f>IF(入力!C16="","",入力!C16&amp;"　"&amp;入力!E16)</f>
        <v/>
      </c>
      <c r="I29" s="353"/>
      <c r="J29" s="353"/>
      <c r="K29" s="353"/>
      <c r="L29" s="353"/>
      <c r="M29" s="353"/>
      <c r="N29" s="353"/>
      <c r="O29" s="353"/>
      <c r="P29" s="353"/>
      <c r="Q29" s="354"/>
      <c r="R29" s="333"/>
      <c r="S29" s="333"/>
      <c r="T29" s="344"/>
      <c r="U29" s="345"/>
      <c r="V29" s="346"/>
      <c r="W29" s="339"/>
      <c r="X29" s="339"/>
      <c r="Y29" s="339"/>
      <c r="Z29" s="334" t="str">
        <f>IF(入力!P16="","",入力!P16)</f>
        <v/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/>
      </c>
      <c r="AY29" s="333"/>
      <c r="AZ29" s="333"/>
      <c r="BA29" s="333"/>
      <c r="BB29" s="73" t="s">
        <v>75</v>
      </c>
      <c r="BC29" s="333" t="str">
        <f>IF(入力!AP16="","",入力!AP16)</f>
        <v/>
      </c>
      <c r="BD29" s="333"/>
      <c r="BE29" s="333"/>
      <c r="BF29" s="338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28" t="s">
        <v>51</v>
      </c>
      <c r="D33" s="329"/>
      <c r="E33" s="329"/>
      <c r="F33" s="329" t="s">
        <v>52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53</v>
      </c>
      <c r="R33" s="329"/>
      <c r="S33" s="329"/>
      <c r="T33" s="329" t="s">
        <v>54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55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56</v>
      </c>
      <c r="BA33" s="329"/>
      <c r="BB33" s="329"/>
      <c r="BC33" s="329"/>
      <c r="BD33" s="329"/>
      <c r="BE33" s="329"/>
      <c r="BF33" s="330"/>
    </row>
    <row r="34" spans="3:58" ht="15" customHeight="1">
      <c r="C34" s="287">
        <f>IF(入力!B25="","",入力!B25)</f>
        <v>1</v>
      </c>
      <c r="D34" s="288"/>
      <c r="E34" s="289"/>
      <c r="F34" s="293" t="str">
        <f>IF(入力!C26="","",入力!C25&amp;"　"&amp;入力!E25&amp;"
"&amp;入力!C26&amp;"　"&amp;入力!E26)</f>
        <v>イシイ　サクラ
石井　桜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冨浦小学校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516206945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151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3</v>
      </c>
      <c r="D36" s="288"/>
      <c r="E36" s="289"/>
      <c r="F36" s="293" t="str">
        <f>IF(入力!C28="","",入力!C27&amp;"　"&amp;入力!E27&amp;"
"&amp;入力!C28&amp;"　"&amp;入力!E28)</f>
        <v>アンザイ　ラン
安西　蘭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5</v>
      </c>
      <c r="R36" s="300"/>
      <c r="S36" s="301"/>
      <c r="T36" s="305" t="str">
        <f>IF(入力!I27="","",入力!I27)</f>
        <v>白浜小学校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514703196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150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6</v>
      </c>
      <c r="D38" s="288"/>
      <c r="E38" s="289"/>
      <c r="F38" s="293" t="str">
        <f>IF(入力!C30="","",入力!C29&amp;"　"&amp;入力!E29&amp;"
"&amp;入力!C30&amp;"　"&amp;入力!E30)</f>
        <v>タダ　ヒヨリ
多田　陽愛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5</v>
      </c>
      <c r="R38" s="300"/>
      <c r="S38" s="301"/>
      <c r="T38" s="305" t="str">
        <f>IF(入力!I29="","",入力!I29)</f>
        <v>白浜小学校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514703209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135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10</v>
      </c>
      <c r="D40" s="288"/>
      <c r="E40" s="289"/>
      <c r="F40" s="293" t="str">
        <f>IF(入力!C32="","",入力!C31&amp;"　"&amp;入力!E31&amp;"
"&amp;入力!C32&amp;"　"&amp;入力!E32)</f>
        <v>ヒラノ　アオ
平野　亜桜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5</v>
      </c>
      <c r="R40" s="300"/>
      <c r="S40" s="301"/>
      <c r="T40" s="305" t="str">
        <f>IF(入力!I31="","",入力!I31)</f>
        <v>白浜小学校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515561448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150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2</v>
      </c>
      <c r="D42" s="288"/>
      <c r="E42" s="289"/>
      <c r="F42" s="293" t="str">
        <f>IF(入力!C34="","",入力!C33&amp;"　"&amp;入力!E33&amp;"
"&amp;入力!C34&amp;"　"&amp;入力!E34)</f>
        <v>スズキ　ハルナ
鈴木　陽菜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3</v>
      </c>
      <c r="R42" s="300"/>
      <c r="S42" s="301"/>
      <c r="T42" s="305" t="str">
        <f>IF(入力!I33="","",入力!I33)</f>
        <v>三芳小学校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519090363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130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5</v>
      </c>
      <c r="D44" s="288"/>
      <c r="E44" s="289"/>
      <c r="F44" s="293" t="str">
        <f>IF(入力!C36="","",入力!C35&amp;"　"&amp;入力!E35&amp;"
"&amp;入力!C36&amp;"　"&amp;入力!E36)</f>
        <v>タナカ　ユウナ
田中　優那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3</v>
      </c>
      <c r="R44" s="300"/>
      <c r="S44" s="301"/>
      <c r="T44" s="305" t="str">
        <f>IF(入力!I35="","",入力!I35)</f>
        <v>三芳小学校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519090356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130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/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 t="str">
        <f>IF(入力!G37="","",入力!G37)</f>
        <v/>
      </c>
      <c r="R46" s="300"/>
      <c r="S46" s="301"/>
      <c r="T46" s="305" t="str">
        <f>IF(入力!I37="","",入力!I37)</f>
        <v/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 t="str">
        <f>IF(入力!M37="","",入力!M37)</f>
        <v/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 t="str">
        <f>IF(入力!P37="","",入力!P37)</f>
        <v/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/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 t="str">
        <f>IF(入力!G39="","",入力!G39)</f>
        <v/>
      </c>
      <c r="R48" s="300"/>
      <c r="S48" s="301"/>
      <c r="T48" s="305" t="str">
        <f>IF(入力!I39="","",入力!I39)</f>
        <v/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 t="str">
        <f>IF(入力!M39="","",入力!M39)</f>
        <v/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 t="str">
        <f>IF(入力!P39="","",入力!P39)</f>
        <v/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>
        <f>IF(入力!B41="","",入力!B41)</f>
        <v>9</v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>
        <f>IF(入力!B43="","",入力!B43)</f>
        <v>10</v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>
        <f>IF(入力!B45="","",入力!B45)</f>
        <v>11</v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62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SEAフレンズ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435190440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栗原　久夫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506198762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　　　</v>
      </c>
      <c r="D9" s="271"/>
      <c r="E9" s="271"/>
      <c r="F9" s="271"/>
      <c r="G9" s="277" t="str">
        <f>IF(入力!G9="","",入力!G9)</f>
        <v/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/>
      </c>
      <c r="D11" s="271"/>
      <c r="E11" s="271"/>
      <c r="F11" s="271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9"/>
      <c r="B14" s="269"/>
      <c r="C14" s="274"/>
      <c r="D14" s="275"/>
      <c r="E14" s="275"/>
      <c r="F14" s="275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9" t="s">
        <v>5</v>
      </c>
      <c r="B15" s="269"/>
      <c r="C15" s="270" t="str">
        <f>IF(入力!C16="","",入力!C16&amp;"　"&amp;入力!E16)</f>
        <v/>
      </c>
      <c r="D15" s="271"/>
      <c r="E15" s="271"/>
      <c r="F15" s="278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9"/>
      <c r="B16" s="269"/>
      <c r="C16" s="274"/>
      <c r="D16" s="275"/>
      <c r="E16" s="275"/>
      <c r="F16" s="279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9" t="s">
        <v>6</v>
      </c>
      <c r="B17" s="269"/>
      <c r="C17" s="280" t="str">
        <f>IF(入力!C17="","",入力!C17&amp;"　"&amp;入力!E17)</f>
        <v/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/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石井　桜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冨浦小学校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516206945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3</v>
      </c>
      <c r="C27" s="270" t="str">
        <f>IF(入力!C28="","",入力!C28&amp;"　"&amp;入力!E28)</f>
        <v>安西　蘭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白浜小学校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514703196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6</v>
      </c>
      <c r="C29" s="270" t="str">
        <f>IF(入力!C30="","",入力!C30&amp;"　"&amp;入力!E30)</f>
        <v>多田　陽愛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白浜小学校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514703209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10</v>
      </c>
      <c r="C31" s="270" t="str">
        <f>IF(入力!C32="","",入力!C32&amp;"　"&amp;入力!E32)</f>
        <v>平野　亜桜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白浜小学校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515561448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2</v>
      </c>
      <c r="C33" s="270" t="str">
        <f>IF(入力!C34="","",入力!C34&amp;"　"&amp;入力!E34)</f>
        <v>鈴木　陽菜</v>
      </c>
      <c r="D33" s="271"/>
      <c r="E33" s="271"/>
      <c r="F33" s="271"/>
      <c r="G33" s="269">
        <f>IF(入力!G33="","",入力!G33)</f>
        <v>3</v>
      </c>
      <c r="H33" s="269" t="str">
        <f>IF(入力!H33="","",入力!H33)</f>
        <v/>
      </c>
      <c r="I33" s="269" t="str">
        <f>IF(入力!I33="","",入力!I33)</f>
        <v>三芳小学校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519090363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5</v>
      </c>
      <c r="C35" s="270" t="str">
        <f>IF(入力!C36="","",入力!C36&amp;"　"&amp;入力!E36)</f>
        <v>田中　優那</v>
      </c>
      <c r="D35" s="271"/>
      <c r="E35" s="271"/>
      <c r="F35" s="271"/>
      <c r="G35" s="269">
        <f>IF(入力!G35="","",入力!G35)</f>
        <v>3</v>
      </c>
      <c r="H35" s="269" t="str">
        <f>IF(入力!H35="","",入力!H35)</f>
        <v/>
      </c>
      <c r="I35" s="269" t="str">
        <f>IF(入力!I35="","",入力!I35)</f>
        <v>三芳小学校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519090356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/>
      </c>
      <c r="D37" s="271"/>
      <c r="E37" s="271"/>
      <c r="F37" s="271"/>
      <c r="G37" s="269" t="str">
        <f>IF(入力!G37="","",入力!G37)</f>
        <v/>
      </c>
      <c r="H37" s="269" t="str">
        <f>IF(入力!H37="","",入力!H37)</f>
        <v/>
      </c>
      <c r="I37" s="269" t="str">
        <f>IF(入力!I37="","",入力!I37)</f>
        <v/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SEAフレンズ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435190440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栗原　久夫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506198762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　　　</v>
      </c>
      <c r="D9" s="271"/>
      <c r="E9" s="271"/>
      <c r="F9" s="271"/>
      <c r="G9" s="277" t="str">
        <f>IF(入力!G9="","",入力!G9)</f>
        <v/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/>
      </c>
      <c r="D11" s="271"/>
      <c r="E11" s="271"/>
      <c r="F11" s="271"/>
      <c r="G11" s="277" t="str">
        <f>IF(入力!G11="","",入力!G11)</f>
        <v/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9"/>
      <c r="B14" s="269"/>
      <c r="C14" s="274"/>
      <c r="D14" s="275"/>
      <c r="E14" s="275"/>
      <c r="F14" s="275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9" t="s">
        <v>5</v>
      </c>
      <c r="B15" s="269"/>
      <c r="C15" s="270" t="str">
        <f>IF(入力!C16="","",入力!C16&amp;"　"&amp;入力!E16)</f>
        <v/>
      </c>
      <c r="D15" s="271"/>
      <c r="E15" s="271"/>
      <c r="F15" s="278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9"/>
      <c r="B16" s="269"/>
      <c r="C16" s="274"/>
      <c r="D16" s="275"/>
      <c r="E16" s="275"/>
      <c r="F16" s="279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9" t="s">
        <v>6</v>
      </c>
      <c r="B17" s="269"/>
      <c r="C17" s="280" t="str">
        <f>IF(入力!C17="","",入力!C17&amp;"　"&amp;入力!E17)</f>
        <v/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/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70" t="str">
        <f>IF(入力!C26="","",入力!C26&amp;"　"&amp;入力!E26)</f>
        <v>石井　桜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冨浦小学校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516206945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3</v>
      </c>
      <c r="C27" s="270" t="str">
        <f>IF(入力!C28="","",入力!C28&amp;"　"&amp;入力!E28)</f>
        <v>安西　蘭</v>
      </c>
      <c r="D27" s="271"/>
      <c r="E27" s="271"/>
      <c r="F27" s="271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白浜小学校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514703196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6</v>
      </c>
      <c r="C29" s="270" t="str">
        <f>IF(入力!C30="","",入力!C30&amp;"　"&amp;入力!E30)</f>
        <v>多田　陽愛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白浜小学校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514703209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10</v>
      </c>
      <c r="C31" s="270" t="str">
        <f>IF(入力!C32="","",入力!C32&amp;"　"&amp;入力!E32)</f>
        <v>平野　亜桜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白浜小学校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515561448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2</v>
      </c>
      <c r="C33" s="270" t="str">
        <f>IF(入力!C34="","",入力!C34&amp;"　"&amp;入力!E34)</f>
        <v>鈴木　陽菜</v>
      </c>
      <c r="D33" s="271"/>
      <c r="E33" s="271"/>
      <c r="F33" s="271"/>
      <c r="G33" s="269">
        <f>IF(入力!G33="","",入力!G33)</f>
        <v>3</v>
      </c>
      <c r="H33" s="269" t="str">
        <f>IF(入力!H33="","",入力!H33)</f>
        <v/>
      </c>
      <c r="I33" s="269" t="str">
        <f>IF(入力!I33="","",入力!I33)</f>
        <v>三芳小学校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519090363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5</v>
      </c>
      <c r="C35" s="270" t="str">
        <f>IF(入力!C36="","",入力!C36&amp;"　"&amp;入力!E36)</f>
        <v>田中　優那</v>
      </c>
      <c r="D35" s="271"/>
      <c r="E35" s="271"/>
      <c r="F35" s="271"/>
      <c r="G35" s="269">
        <f>IF(入力!G35="","",入力!G35)</f>
        <v>3</v>
      </c>
      <c r="H35" s="269" t="str">
        <f>IF(入力!H35="","",入力!H35)</f>
        <v/>
      </c>
      <c r="I35" s="269" t="str">
        <f>IF(入力!I35="","",入力!I35)</f>
        <v>三芳小学校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519090356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/>
      </c>
      <c r="D37" s="271"/>
      <c r="E37" s="271"/>
      <c r="F37" s="271"/>
      <c r="G37" s="269" t="str">
        <f>IF(入力!G37="","",入力!G37)</f>
        <v/>
      </c>
      <c r="H37" s="269" t="str">
        <f>IF(入力!H37="","",入力!H37)</f>
        <v/>
      </c>
      <c r="I37" s="269" t="str">
        <f>IF(入力!I37="","",入力!I37)</f>
        <v/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 t="str">
        <f>IF(入力!M37="","",入力!M37)</f>
        <v/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/>
      </c>
      <c r="D39" s="271"/>
      <c r="E39" s="271"/>
      <c r="F39" s="271"/>
      <c r="G39" s="269" t="str">
        <f>IF(入力!G39="","",入力!G39)</f>
        <v/>
      </c>
      <c r="H39" s="269" t="str">
        <f>IF(入力!H39="","",入力!H39)</f>
        <v/>
      </c>
      <c r="I39" s="269" t="str">
        <f>IF(入力!I39="","",入力!I39)</f>
        <v/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 t="str">
        <f>IF(入力!M39="","",入力!M39)</f>
        <v/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79</v>
      </c>
      <c r="B1" s="44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1"/>
      <c r="B2" s="44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86</v>
      </c>
      <c r="B4" s="443"/>
      <c r="C4" s="443"/>
      <c r="D4" s="443"/>
      <c r="E4" s="443"/>
      <c r="F4" s="443"/>
      <c r="G4" s="444"/>
      <c r="H4" s="25" t="s">
        <v>87</v>
      </c>
      <c r="I4" s="25" t="s">
        <v>88</v>
      </c>
      <c r="J4" s="445" t="s">
        <v>137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6</v>
      </c>
      <c r="J5" s="449" t="str">
        <f>IF(入力!A55="","",入力!A55)</f>
        <v>新チームになって間もないですけど、ボールを落とさないように拾ってつないでがんばります。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192</v>
      </c>
      <c r="V6" s="48" t="s">
        <v>192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SEAフレンズ</v>
      </c>
      <c r="C7" s="33" t="str">
        <f>IF(入力!C2="","",入力!C2)</f>
        <v>シーフレンズ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435190440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栗原</v>
      </c>
      <c r="D16" s="33" t="str">
        <f>IF(入力!E8="","",入力!E8)</f>
        <v>久夫</v>
      </c>
      <c r="E16" s="33" t="str">
        <f>IF(入力!C7="","",入力!C7)</f>
        <v>クリハラ</v>
      </c>
      <c r="F16" s="33" t="str">
        <f>IF(入力!E7="","",入力!E7)</f>
        <v>ヒサオ</v>
      </c>
      <c r="G16" s="33">
        <f>IF(入力!G7="","",入力!G7)</f>
        <v>506198762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　</v>
      </c>
      <c r="D17" s="33" t="str">
        <f>IF(入力!E10="","",入力!E10)</f>
        <v>　</v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/>
      </c>
      <c r="D22" s="33" t="str">
        <f>IF(入力!E16="","",入力!E16)</f>
        <v/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石井</v>
      </c>
      <c r="D24" s="75" t="str">
        <f>VLOOKUP($B$51,$A$53:$F$352,4)</f>
        <v>桜</v>
      </c>
      <c r="E24" s="75" t="str">
        <f>VLOOKUP($B$51,$A$53:$F$352,5)</f>
        <v>イシイ</v>
      </c>
      <c r="F24" s="75" t="str">
        <f>VLOOKUP($B$51,$A$53:$F$352,6)</f>
        <v>サクラ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195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石井</v>
      </c>
      <c r="D53" s="33" t="str">
        <f>IF(入力!E26="","",入力!E26)</f>
        <v>桜</v>
      </c>
      <c r="E53" s="33" t="str">
        <f>IF(入力!C25="","",入力!C25)</f>
        <v>イシイ</v>
      </c>
      <c r="F53" s="33" t="str">
        <f>IF(入力!E25="","",入力!E25)</f>
        <v>サクラ</v>
      </c>
      <c r="G53" s="33">
        <f>IF(入力!M25="","",入力!M25)</f>
        <v>516206945</v>
      </c>
      <c r="H53" s="33" t="str">
        <f>IF(入力!I25="","",入力!I25)</f>
        <v>冨浦小学校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安西</v>
      </c>
      <c r="D54" s="33" t="str">
        <f>IF(入力!E28="","",入力!E28)</f>
        <v>蘭</v>
      </c>
      <c r="E54" s="33" t="str">
        <f>IF(入力!C27="","",入力!C27)</f>
        <v>アンザイ</v>
      </c>
      <c r="F54" s="33" t="str">
        <f>IF(入力!E27="","",入力!E27)</f>
        <v>ラン</v>
      </c>
      <c r="G54" s="33">
        <f>IF(入力!M27="","",入力!M27)</f>
        <v>514703196</v>
      </c>
      <c r="H54" s="33" t="str">
        <f>IF(入力!I27="","",入力!I27)</f>
        <v>白浜小学校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6</v>
      </c>
      <c r="C55" s="33" t="str">
        <f>IF(入力!C30="","",入力!C30)</f>
        <v>多田</v>
      </c>
      <c r="D55" s="33" t="str">
        <f>IF(入力!E30="","",入力!E30)</f>
        <v>陽愛</v>
      </c>
      <c r="E55" s="33" t="str">
        <f>IF(入力!C29="","",入力!C29)</f>
        <v>タダ</v>
      </c>
      <c r="F55" s="33" t="str">
        <f>IF(入力!E29="","",入力!E29)</f>
        <v>ヒヨリ</v>
      </c>
      <c r="G55" s="33">
        <f>IF(入力!M29="","",入力!M29)</f>
        <v>514703209</v>
      </c>
      <c r="H55" s="33" t="str">
        <f>IF(入力!I29="","",入力!I29)</f>
        <v>白浜小学校</v>
      </c>
      <c r="I55" s="33">
        <f>IF(入力!G29="","",入力!G29)</f>
        <v>5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10</v>
      </c>
      <c r="C56" s="33" t="str">
        <f>IF(入力!C32="","",入力!C32)</f>
        <v>平野</v>
      </c>
      <c r="D56" s="33" t="str">
        <f>IF(入力!E32="","",入力!E32)</f>
        <v>亜桜</v>
      </c>
      <c r="E56" s="33" t="str">
        <f>IF(入力!C31="","",入力!C31)</f>
        <v>ヒラノ</v>
      </c>
      <c r="F56" s="33" t="str">
        <f>IF(入力!E31="","",入力!E31)</f>
        <v>アオ</v>
      </c>
      <c r="G56" s="33">
        <f>IF(入力!M31="","",入力!M31)</f>
        <v>515561448</v>
      </c>
      <c r="H56" s="33" t="str">
        <f>IF(入力!I31="","",入力!I31)</f>
        <v>白浜小学校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2</v>
      </c>
      <c r="C57" s="33" t="str">
        <f>IF(入力!C34="","",入力!C34)</f>
        <v>鈴木</v>
      </c>
      <c r="D57" s="33" t="str">
        <f>IF(入力!E34="","",入力!E34)</f>
        <v>陽菜</v>
      </c>
      <c r="E57" s="33" t="str">
        <f>IF(入力!C33="","",入力!C33)</f>
        <v>スズキ</v>
      </c>
      <c r="F57" s="33" t="str">
        <f>IF(入力!E33="","",入力!E33)</f>
        <v>ハルナ</v>
      </c>
      <c r="G57" s="33">
        <f>IF(入力!M33="","",入力!M33)</f>
        <v>519090363</v>
      </c>
      <c r="H57" s="33" t="str">
        <f>IF(入力!I33="","",入力!I33)</f>
        <v>三芳小学校</v>
      </c>
      <c r="I57" s="33">
        <f>IF(入力!G33="","",入力!G33)</f>
        <v>3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5</v>
      </c>
      <c r="C58" s="33" t="str">
        <f>IF(入力!C36="","",入力!C36)</f>
        <v>田中</v>
      </c>
      <c r="D58" s="33" t="str">
        <f>IF(入力!E36="","",入力!E36)</f>
        <v>優那</v>
      </c>
      <c r="E58" s="33" t="str">
        <f>IF(入力!C35="","",入力!C35)</f>
        <v>タナカ</v>
      </c>
      <c r="F58" s="33" t="str">
        <f>IF(入力!E35="","",入力!E35)</f>
        <v>ユウナ</v>
      </c>
      <c r="G58" s="33">
        <f>IF(入力!M35="","",入力!M35)</f>
        <v>519090356</v>
      </c>
      <c r="H58" s="33" t="str">
        <f>IF(入力!I35="","",入力!I35)</f>
        <v>三芳小学校</v>
      </c>
      <c r="I58" s="33">
        <f>IF(入力!G35="","",入力!G35)</f>
        <v>3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2019-09-29T08:13:40Z</dcterms:modified>
</cp:coreProperties>
</file>