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城西JVC\004.大会申込書関係\2026 モルテンカップ新人戦申込\女子\"/>
    </mc:Choice>
  </mc:AlternateContent>
  <xr:revisionPtr revIDLastSave="0" documentId="13_ncr:1_{308F5DBE-6CD7-4F32-AA89-8713F5C0191F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<sst xmlns="http://schemas.openxmlformats.org/spreadsheetml/2006/main" count="312" uniqueCount="219">
  <si>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</si>
  <si>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</si>
  <si>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</si>
  <si>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</si>
  <si>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</si>
  <si>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</si>
  <si>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</si>
  <si>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</si>
  <si>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</si>
  <si>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</si>
  <si>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</si>
  <si>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</si>
  <si>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</si>
  <si>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</si>
  <si>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</si>
  <si>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</si>
  <si>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</si>
  <si>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</si>
  <si>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</si>
  <si>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</si>
  <si>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</si>
  <si>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</si>
  <si>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</si>
  <si>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</si>
  <si>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</si>
  <si>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</si>
  <si>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</si>
  <si>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</si>
  <si>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</si>
  <si>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</si>
  <si>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</si>
  <si>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</si>
  <si>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</si>
  <si>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</si>
  <si>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</si>
  <si>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</si>
  <si>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</si>
  <si>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</si>
  <si>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</si>
  <si>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</si>
  <si>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</si>
  <si>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</si>
  <si>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</si>
  <si>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</si>
  <si>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</si>
  <si>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</si>
  <si>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</si>
  <si>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</si>
  <si>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</si>
  <si>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</si>
  <si>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</si>
  <si>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</si>
  <si>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</si>
  <si>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</si>
  <si>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</si>
  <si>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</si>
  <si>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</si>
  <si>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</si>
  <si>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</si>
  <si>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</si>
  <si>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</si>
  <si>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</si>
  <si>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</si>
  <si>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</si>
  <si>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</si>
  <si>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</si>
  <si>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</si>
  <si>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</si>
  <si>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</si>
  <si>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</si>
  <si>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</si>
  <si>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</si>
  <si>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</si>
  <si>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</si>
  <si>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</si>
  <si>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</si>
  <si>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</si>
  <si>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</si>
  <si>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</si>
  <si>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</si>
  <si>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</si>
  <si>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</si>
  <si>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</si>
  <si>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</si>
  <si>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</si>
  <si>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</si>
  <si>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</si>
  <si>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</si>
  <si>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</si>
  <si>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</si>
  <si>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</si>
  <si>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</si>
  <si>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</si>
  <si>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</si>
  <si>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</si>
  <si>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</si>
  <si>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</si>
  <si>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</si>
  <si>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</si>
  <si>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</si>
  <si>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</si>
  <si>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</si>
  <si>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</si>
  <si>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</si>
  <si>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</si>
  <si>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</si>
  <si>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</si>
  <si>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</si>
  <si>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</si>
  <si>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</si>
  <si>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</si>
  <si>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</si>
  <si>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</si>
  <si>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</si>
  <si>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</si>
  <si>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</si>
  <si>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</si>
  <si>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</si>
  <si>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</si>
  <si>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</si>
  <si>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</si>
  <si>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</si>
  <si>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</si>
  <si>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</si>
  <si>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城西ジュニアバレーボールクラブ</t>
    <rPh sb="0" eb="2">
      <t>ジョウサイ</t>
    </rPh>
    <phoneticPr fontId="2"/>
  </si>
  <si>
    <t>東金市</t>
    <rPh sb="0" eb="3">
      <t>トウガネシ</t>
    </rPh>
    <phoneticPr fontId="2"/>
  </si>
  <si>
    <t>ジョウサイジュニアバレーボールクラブ</t>
    <phoneticPr fontId="2"/>
  </si>
  <si>
    <t>小笠原</t>
    <rPh sb="0" eb="3">
      <t>オガサワラ</t>
    </rPh>
    <phoneticPr fontId="2"/>
  </si>
  <si>
    <t>武也</t>
    <rPh sb="0" eb="2">
      <t>タケヤ</t>
    </rPh>
    <phoneticPr fontId="2"/>
  </si>
  <si>
    <t>オガサワラ</t>
    <phoneticPr fontId="2"/>
  </si>
  <si>
    <t>タケヤ</t>
    <phoneticPr fontId="2"/>
  </si>
  <si>
    <t>283</t>
    <phoneticPr fontId="2"/>
  </si>
  <si>
    <t>0816</t>
    <phoneticPr fontId="2"/>
  </si>
  <si>
    <t>千葉県東金市西福俵69-4</t>
    <rPh sb="0" eb="9">
      <t>チバケントウガネシニシフクタワラ</t>
    </rPh>
    <phoneticPr fontId="2"/>
  </si>
  <si>
    <t>090</t>
    <phoneticPr fontId="2"/>
  </si>
  <si>
    <t>1121</t>
    <phoneticPr fontId="2"/>
  </si>
  <si>
    <t>5994</t>
    <phoneticPr fontId="2"/>
  </si>
  <si>
    <t>中島</t>
    <rPh sb="0" eb="2">
      <t>ナカジマ</t>
    </rPh>
    <phoneticPr fontId="2"/>
  </si>
  <si>
    <t>ゆかり</t>
    <phoneticPr fontId="2"/>
  </si>
  <si>
    <t>ナカジマ</t>
    <phoneticPr fontId="2"/>
  </si>
  <si>
    <t>ユカリ</t>
    <phoneticPr fontId="2"/>
  </si>
  <si>
    <t>隆</t>
    <rPh sb="0" eb="1">
      <t>タカシ</t>
    </rPh>
    <phoneticPr fontId="2"/>
  </si>
  <si>
    <t>タカシ</t>
    <phoneticPr fontId="2"/>
  </si>
  <si>
    <t>石田</t>
    <rPh sb="0" eb="2">
      <t>イシダ</t>
    </rPh>
    <phoneticPr fontId="2"/>
  </si>
  <si>
    <t>祐子</t>
    <rPh sb="0" eb="2">
      <t>ユウコ</t>
    </rPh>
    <phoneticPr fontId="2"/>
  </si>
  <si>
    <t>イシダ</t>
    <phoneticPr fontId="2"/>
  </si>
  <si>
    <t>ユウコ</t>
    <phoneticPr fontId="2"/>
  </si>
  <si>
    <t>鈴木</t>
    <rPh sb="0" eb="2">
      <t>スズキ</t>
    </rPh>
    <phoneticPr fontId="2"/>
  </si>
  <si>
    <t>渚</t>
    <rPh sb="0" eb="1">
      <t>ナギサ</t>
    </rPh>
    <phoneticPr fontId="2"/>
  </si>
  <si>
    <t>スズキ</t>
    <phoneticPr fontId="2"/>
  </si>
  <si>
    <t>ナギサ</t>
    <phoneticPr fontId="2"/>
  </si>
  <si>
    <t>0021</t>
    <phoneticPr fontId="2"/>
  </si>
  <si>
    <t>千葉県東金市東中386</t>
    <rPh sb="0" eb="3">
      <t>チバケン</t>
    </rPh>
    <rPh sb="3" eb="6">
      <t>トウガネシ</t>
    </rPh>
    <rPh sb="6" eb="8">
      <t>ヒガシナカ</t>
    </rPh>
    <phoneticPr fontId="2"/>
  </si>
  <si>
    <t>7182</t>
    <phoneticPr fontId="2"/>
  </si>
  <si>
    <t>4869</t>
    <phoneticPr fontId="2"/>
  </si>
  <si>
    <t>美桜</t>
    <rPh sb="0" eb="2">
      <t>ミオ</t>
    </rPh>
    <phoneticPr fontId="2"/>
  </si>
  <si>
    <t>ミオ</t>
    <phoneticPr fontId="2"/>
  </si>
  <si>
    <t>東金市立東小学校</t>
    <rPh sb="0" eb="4">
      <t>トウガネシリツ</t>
    </rPh>
    <rPh sb="4" eb="8">
      <t>ヒガシショウガッコウ</t>
    </rPh>
    <phoneticPr fontId="2"/>
  </si>
  <si>
    <t>ひかり</t>
    <phoneticPr fontId="2"/>
  </si>
  <si>
    <t>ヒカリ</t>
    <phoneticPr fontId="2"/>
  </si>
  <si>
    <t>東金市立城西小学校</t>
    <rPh sb="0" eb="9">
      <t>トウガネシリツジョウサイショウガッコウ</t>
    </rPh>
    <phoneticPr fontId="2"/>
  </si>
  <si>
    <t>大杉</t>
    <rPh sb="0" eb="2">
      <t>オオスギ</t>
    </rPh>
    <phoneticPr fontId="2"/>
  </si>
  <si>
    <t>明日香</t>
    <rPh sb="0" eb="3">
      <t>アスカ</t>
    </rPh>
    <phoneticPr fontId="2"/>
  </si>
  <si>
    <t>オオスギ</t>
    <phoneticPr fontId="2"/>
  </si>
  <si>
    <t>アスカ</t>
    <phoneticPr fontId="2"/>
  </si>
  <si>
    <t>千葉市立土気南小学校</t>
    <rPh sb="0" eb="4">
      <t>チバシリツ</t>
    </rPh>
    <rPh sb="4" eb="6">
      <t>トケ</t>
    </rPh>
    <rPh sb="6" eb="7">
      <t>ミナミ</t>
    </rPh>
    <rPh sb="7" eb="10">
      <t>ショウガッコウ</t>
    </rPh>
    <phoneticPr fontId="2"/>
  </si>
  <si>
    <t>越智</t>
    <rPh sb="0" eb="2">
      <t>オチ</t>
    </rPh>
    <phoneticPr fontId="2"/>
  </si>
  <si>
    <t>幸奈</t>
    <rPh sb="0" eb="2">
      <t>ユキナ</t>
    </rPh>
    <phoneticPr fontId="2"/>
  </si>
  <si>
    <t>オチ</t>
    <phoneticPr fontId="2"/>
  </si>
  <si>
    <t>ユキナ</t>
    <phoneticPr fontId="2"/>
  </si>
  <si>
    <t>大網白里市立大網小学校</t>
    <rPh sb="0" eb="6">
      <t>オオアミシラサトシリツ</t>
    </rPh>
    <rPh sb="6" eb="11">
      <t>オオアミショウガッコウ</t>
    </rPh>
    <phoneticPr fontId="2"/>
  </si>
  <si>
    <t>布留川</t>
    <rPh sb="0" eb="3">
      <t>フルカワ</t>
    </rPh>
    <phoneticPr fontId="2"/>
  </si>
  <si>
    <t>みのり</t>
    <phoneticPr fontId="2"/>
  </si>
  <si>
    <t>フルカワ</t>
    <phoneticPr fontId="2"/>
  </si>
  <si>
    <t>ミノリ</t>
    <phoneticPr fontId="2"/>
  </si>
  <si>
    <t>カン</t>
    <phoneticPr fontId="2"/>
  </si>
  <si>
    <t>韓</t>
    <rPh sb="0" eb="1">
      <t>カン</t>
    </rPh>
    <phoneticPr fontId="2"/>
  </si>
  <si>
    <t>心晴</t>
    <rPh sb="0" eb="2">
      <t>コハル</t>
    </rPh>
    <phoneticPr fontId="2"/>
  </si>
  <si>
    <t>コハル</t>
    <phoneticPr fontId="2"/>
  </si>
  <si>
    <t>泉花</t>
    <rPh sb="0" eb="2">
      <t>イズミハナ</t>
    </rPh>
    <phoneticPr fontId="2"/>
  </si>
  <si>
    <t>タカハシ</t>
    <phoneticPr fontId="2"/>
  </si>
  <si>
    <t>センカ</t>
    <phoneticPr fontId="2"/>
  </si>
  <si>
    <t>ミコシ</t>
    <phoneticPr fontId="2"/>
  </si>
  <si>
    <t>ルリカ</t>
    <phoneticPr fontId="2"/>
  </si>
  <si>
    <t>見越</t>
    <rPh sb="0" eb="2">
      <t>ミコシ</t>
    </rPh>
    <phoneticPr fontId="2"/>
  </si>
  <si>
    <t>瑠莉香</t>
    <rPh sb="0" eb="1">
      <t>リュウ</t>
    </rPh>
    <rPh sb="1" eb="2">
      <t>リ</t>
    </rPh>
    <rPh sb="2" eb="3">
      <t>カ</t>
    </rPh>
    <phoneticPr fontId="2"/>
  </si>
  <si>
    <t>リコ</t>
    <phoneticPr fontId="2"/>
  </si>
  <si>
    <t>莉子</t>
    <rPh sb="0" eb="2">
      <t>リコ</t>
    </rPh>
    <phoneticPr fontId="2"/>
  </si>
  <si>
    <t>東金市立豊成小学校</t>
    <rPh sb="0" eb="4">
      <t>トウガネシリツ</t>
    </rPh>
    <rPh sb="4" eb="6">
      <t>トヨナリ</t>
    </rPh>
    <rPh sb="6" eb="9">
      <t>ショウガッコウ</t>
    </rPh>
    <phoneticPr fontId="2"/>
  </si>
  <si>
    <t>長妻</t>
    <rPh sb="0" eb="2">
      <t>ナガツマ</t>
    </rPh>
    <phoneticPr fontId="2"/>
  </si>
  <si>
    <t>ナガツマ</t>
    <phoneticPr fontId="2"/>
  </si>
  <si>
    <t>果音</t>
    <rPh sb="0" eb="1">
      <t>カ</t>
    </rPh>
    <rPh sb="1" eb="2">
      <t>オト</t>
    </rPh>
    <phoneticPr fontId="2"/>
  </si>
  <si>
    <t>カノン</t>
    <phoneticPr fontId="2"/>
  </si>
  <si>
    <t>東金市立鴇嶺小学校</t>
    <rPh sb="0" eb="4">
      <t>トウガネシリツ</t>
    </rPh>
    <rPh sb="4" eb="5">
      <t>トキ</t>
    </rPh>
    <rPh sb="5" eb="6">
      <t>ミネ</t>
    </rPh>
    <rPh sb="6" eb="9">
      <t>ショウガッコウ</t>
    </rPh>
    <phoneticPr fontId="2"/>
  </si>
  <si>
    <t>山本</t>
    <rPh sb="0" eb="2">
      <t>ヤマモト</t>
    </rPh>
    <phoneticPr fontId="2"/>
  </si>
  <si>
    <t>実侑</t>
    <rPh sb="0" eb="1">
      <t>ミ</t>
    </rPh>
    <rPh sb="1" eb="2">
      <t>ユウ</t>
    </rPh>
    <phoneticPr fontId="2"/>
  </si>
  <si>
    <t>ヤマモト</t>
    <phoneticPr fontId="2"/>
  </si>
  <si>
    <t>ミユ</t>
    <phoneticPr fontId="2"/>
  </si>
  <si>
    <t>東金市立正気小学校</t>
    <rPh sb="0" eb="4">
      <t>トウガネシリツ</t>
    </rPh>
    <rPh sb="4" eb="6">
      <t>ショウキ</t>
    </rPh>
    <rPh sb="6" eb="9">
      <t>ショウガッコウ</t>
    </rPh>
    <phoneticPr fontId="2"/>
  </si>
  <si>
    <t>野島</t>
    <rPh sb="0" eb="2">
      <t>ノジマ</t>
    </rPh>
    <phoneticPr fontId="2"/>
  </si>
  <si>
    <t>帆南美</t>
    <rPh sb="0" eb="3">
      <t>ホナミミ</t>
    </rPh>
    <phoneticPr fontId="2"/>
  </si>
  <si>
    <t>ノジマ</t>
    <phoneticPr fontId="2"/>
  </si>
  <si>
    <t>ホナミ</t>
    <phoneticPr fontId="2"/>
  </si>
  <si>
    <t>璃咲</t>
    <rPh sb="0" eb="1">
      <t>リ</t>
    </rPh>
    <rPh sb="1" eb="2">
      <t>サキ</t>
    </rPh>
    <phoneticPr fontId="2"/>
  </si>
  <si>
    <t>タカミヤ</t>
    <phoneticPr fontId="2"/>
  </si>
  <si>
    <t>リサ</t>
    <phoneticPr fontId="2"/>
  </si>
  <si>
    <t>①</t>
    <phoneticPr fontId="2"/>
  </si>
  <si>
    <r>
      <t>千葉県東金市台方1431</t>
    </r>
    <r>
      <rPr>
        <sz val="10"/>
        <color rgb="FF000000"/>
        <rFont val="MS UI Gothic"/>
        <family val="1"/>
        <charset val="128"/>
      </rPr>
      <t>コンフォールオキ</t>
    </r>
    <r>
      <rPr>
        <sz val="10"/>
        <color rgb="FF000000"/>
        <rFont val="Calibri"/>
        <family val="1"/>
      </rPr>
      <t>106</t>
    </r>
    <rPh sb="0" eb="6">
      <t>チバケントウガネシ</t>
    </rPh>
    <rPh sb="6" eb="8">
      <t>ダイカタ</t>
    </rPh>
    <phoneticPr fontId="2"/>
  </si>
  <si>
    <t>5597</t>
    <phoneticPr fontId="2"/>
  </si>
  <si>
    <t>7808</t>
    <phoneticPr fontId="2"/>
  </si>
  <si>
    <t>0811</t>
    <phoneticPr fontId="2"/>
  </si>
  <si>
    <t>080</t>
    <phoneticPr fontId="2"/>
  </si>
  <si>
    <t>3545</t>
    <phoneticPr fontId="2"/>
  </si>
  <si>
    <t>5503</t>
    <phoneticPr fontId="2"/>
  </si>
  <si>
    <t>東金</t>
    <rPh sb="0" eb="2">
      <t>トウガネ</t>
    </rPh>
    <phoneticPr fontId="2"/>
  </si>
  <si>
    <t>福俵</t>
    <rPh sb="0" eb="2">
      <t>フクタワラ</t>
    </rPh>
    <phoneticPr fontId="2"/>
  </si>
  <si>
    <t>私たちのチームは声をだして、ていねいにプレイができるチームです。
どの試合も全力がんばります！</t>
    <rPh sb="0" eb="1">
      <t>ワタシ</t>
    </rPh>
    <rPh sb="8" eb="9">
      <t>コエ</t>
    </rPh>
    <rPh sb="35" eb="37">
      <t>シアイ</t>
    </rPh>
    <rPh sb="38" eb="40">
      <t>ゼンリョク</t>
    </rPh>
    <phoneticPr fontId="2"/>
  </si>
  <si>
    <t>髙橋</t>
    <rPh sb="0" eb="2">
      <t>タカハシ</t>
    </rPh>
    <phoneticPr fontId="2"/>
  </si>
  <si>
    <t>髙宮</t>
    <rPh sb="0" eb="2">
      <t>タカミヤ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</si>
</sst>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6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29" fillId="0" borderId="29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8"/>
  <sheetViews>
    <sheetView showGridLines="0" tabSelected="1" view="pageBreakPreview" topLeftCell="A22" zoomScaleNormal="100" zoomScaleSheetLayoutView="100" workbookViewId="0">
      <selection activeCell="AN36" sqref="AN36"/>
    </sheetView>
  </sheetViews>
  <sheetFormatPr defaultColWidth="9" defaultRowHeight="15"/>
  <cols>
    <col min="1" max="2" width="6.125" style="1" customWidth="1"/>
    <col min="3" max="6" width="7.25" style="1" customWidth="1"/>
    <col min="7" max="15" width="6.125" style="1" customWidth="1"/>
    <col min="16" max="45" width="1.7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25" style="1" bestFit="1" customWidth="1"/>
    <col min="52" max="52" width="6.75" style="1" customWidth="1"/>
    <col min="53" max="16384" width="9" style="1"/>
  </cols>
  <sheetData>
    <row r="1" spans="1:51" ht="32.25" thickBot="1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51" ht="14.45" customHeight="1">
      <c r="A2" s="195" t="s">
        <v>1</v>
      </c>
      <c r="B2" s="196"/>
      <c r="C2" s="197" t="s">
        <v>126</v>
      </c>
      <c r="D2" s="198"/>
      <c r="E2" s="198"/>
      <c r="F2" s="198"/>
      <c r="G2" s="198"/>
      <c r="H2" s="198"/>
      <c r="I2" s="199"/>
      <c r="J2" s="84" t="s">
        <v>2</v>
      </c>
      <c r="K2" s="85"/>
      <c r="L2" s="85"/>
      <c r="M2" s="85"/>
      <c r="N2" s="85"/>
      <c r="O2" s="86"/>
      <c r="P2" s="84" t="s">
        <v>3</v>
      </c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94" t="s">
        <v>4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84"/>
      <c r="AT2" s="32"/>
      <c r="AV2" s="22" t="s">
        <v>5</v>
      </c>
      <c r="AW2" t="s">
        <v>6</v>
      </c>
      <c r="AX2" t="s">
        <v>7</v>
      </c>
    </row>
    <row r="3" spans="1:51" ht="24" customHeight="1">
      <c r="A3" s="200" t="s">
        <v>8</v>
      </c>
      <c r="B3" s="201"/>
      <c r="C3" s="202" t="s">
        <v>124</v>
      </c>
      <c r="D3" s="203"/>
      <c r="E3" s="203"/>
      <c r="F3" s="203"/>
      <c r="G3" s="203"/>
      <c r="H3" s="203"/>
      <c r="I3" s="204"/>
      <c r="J3" s="81" t="s">
        <v>9</v>
      </c>
      <c r="K3" s="82"/>
      <c r="L3" s="82"/>
      <c r="M3" s="82"/>
      <c r="N3" s="82"/>
      <c r="O3" s="83"/>
      <c r="P3" s="192" t="s">
        <v>125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5" t="s">
        <v>11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96" t="s">
        <v>13</v>
      </c>
      <c r="B4" s="97"/>
      <c r="C4" s="88">
        <v>435114484</v>
      </c>
      <c r="D4" s="89"/>
      <c r="E4" s="89"/>
      <c r="F4" s="89"/>
      <c r="G4" s="89"/>
      <c r="H4" s="89"/>
      <c r="I4" s="90"/>
      <c r="J4" s="101" t="s">
        <v>14</v>
      </c>
      <c r="K4" s="102"/>
      <c r="L4" s="102"/>
      <c r="M4" s="102"/>
      <c r="N4" s="102"/>
      <c r="O4" s="103"/>
      <c r="P4" s="180" t="s">
        <v>15</v>
      </c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1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17</v>
      </c>
      <c r="B5" s="99"/>
      <c r="C5" s="91"/>
      <c r="D5" s="92"/>
      <c r="E5" s="92"/>
      <c r="F5" s="92"/>
      <c r="G5" s="92"/>
      <c r="H5" s="92"/>
      <c r="I5" s="93"/>
      <c r="J5" s="132">
        <v>22023</v>
      </c>
      <c r="K5" s="132"/>
      <c r="L5" s="132"/>
      <c r="M5" s="132"/>
      <c r="N5" s="132"/>
      <c r="O5" s="132"/>
      <c r="P5" s="182" t="s">
        <v>214</v>
      </c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2" t="s">
        <v>215</v>
      </c>
      <c r="AF5" s="183"/>
      <c r="AG5" s="183"/>
      <c r="AH5" s="183"/>
      <c r="AI5" s="183"/>
      <c r="AJ5" s="183"/>
      <c r="AK5" s="184"/>
      <c r="AL5" s="184"/>
      <c r="AM5" s="184"/>
      <c r="AN5" s="184"/>
      <c r="AO5" s="184"/>
      <c r="AP5" s="184"/>
      <c r="AQ5" s="184"/>
      <c r="AR5" s="184"/>
      <c r="AS5" s="185"/>
      <c r="AT5" s="33"/>
      <c r="AV5" s="22" t="s">
        <v>18</v>
      </c>
      <c r="AW5" t="s">
        <v>19</v>
      </c>
    </row>
    <row r="6" spans="1:51" ht="22.5" customHeight="1">
      <c r="A6" s="55" t="s">
        <v>20</v>
      </c>
      <c r="B6" s="54"/>
      <c r="C6" s="209" t="s">
        <v>21</v>
      </c>
      <c r="D6" s="210"/>
      <c r="E6" s="187" t="s">
        <v>22</v>
      </c>
      <c r="F6" s="188"/>
      <c r="G6" s="87" t="s">
        <v>23</v>
      </c>
      <c r="H6" s="87"/>
      <c r="I6" s="87"/>
      <c r="J6" s="87" t="s">
        <v>24</v>
      </c>
      <c r="K6" s="87"/>
      <c r="L6" s="87"/>
      <c r="M6" s="87" t="s">
        <v>25</v>
      </c>
      <c r="N6" s="87"/>
      <c r="O6" s="87"/>
      <c r="P6" s="181" t="s">
        <v>26</v>
      </c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1" t="s">
        <v>27</v>
      </c>
      <c r="AL6" s="191"/>
      <c r="AM6" s="191"/>
      <c r="AN6" s="191"/>
      <c r="AO6" s="191"/>
      <c r="AP6" s="191"/>
      <c r="AQ6" s="191"/>
      <c r="AR6" s="191"/>
      <c r="AS6" s="191"/>
      <c r="AT6" s="34" t="s">
        <v>28</v>
      </c>
    </row>
    <row r="7" spans="1:51" ht="13.5" customHeight="1">
      <c r="A7" s="55"/>
      <c r="B7" s="54"/>
      <c r="C7" s="127" t="s">
        <v>129</v>
      </c>
      <c r="D7" s="57"/>
      <c r="E7" s="100" t="s">
        <v>130</v>
      </c>
      <c r="F7" s="59"/>
      <c r="G7" s="60">
        <v>515465604</v>
      </c>
      <c r="H7" s="60"/>
      <c r="I7" s="60"/>
      <c r="J7" s="60"/>
      <c r="K7" s="60"/>
      <c r="L7" s="60"/>
      <c r="M7" s="60">
        <v>404160</v>
      </c>
      <c r="N7" s="60"/>
      <c r="O7" s="60"/>
      <c r="P7" s="61" t="s">
        <v>29</v>
      </c>
      <c r="Q7" s="62"/>
      <c r="R7" s="63" t="s">
        <v>131</v>
      </c>
      <c r="S7" s="64"/>
      <c r="T7" s="64"/>
      <c r="U7" s="64"/>
      <c r="V7" s="27" t="s">
        <v>30</v>
      </c>
      <c r="W7" s="65" t="s">
        <v>132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35" t="s">
        <v>31</v>
      </c>
      <c r="AL7" s="133" t="s">
        <v>134</v>
      </c>
      <c r="AM7" s="134"/>
      <c r="AN7" s="134"/>
      <c r="AO7" s="134"/>
      <c r="AP7" s="134"/>
      <c r="AQ7" s="134"/>
      <c r="AR7" s="134"/>
      <c r="AS7" s="36" t="s">
        <v>32</v>
      </c>
      <c r="AT7" s="218">
        <v>52</v>
      </c>
    </row>
    <row r="8" spans="1:51" ht="18" customHeight="1">
      <c r="A8" s="55"/>
      <c r="B8" s="54"/>
      <c r="C8" s="125" t="s">
        <v>127</v>
      </c>
      <c r="D8" s="69"/>
      <c r="E8" s="126" t="s">
        <v>128</v>
      </c>
      <c r="F8" s="71"/>
      <c r="G8" s="60"/>
      <c r="H8" s="60"/>
      <c r="I8" s="60"/>
      <c r="J8" s="60"/>
      <c r="K8" s="60"/>
      <c r="L8" s="60"/>
      <c r="M8" s="60"/>
      <c r="N8" s="60"/>
      <c r="O8" s="60"/>
      <c r="P8" s="72" t="s">
        <v>133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135" t="s">
        <v>135</v>
      </c>
      <c r="AL8" s="136"/>
      <c r="AM8" s="136"/>
      <c r="AN8" s="136"/>
      <c r="AO8" s="37" t="s">
        <v>30</v>
      </c>
      <c r="AP8" s="137" t="s">
        <v>136</v>
      </c>
      <c r="AQ8" s="136"/>
      <c r="AR8" s="136"/>
      <c r="AS8" s="138"/>
      <c r="AT8" s="218"/>
    </row>
    <row r="9" spans="1:51" ht="14.45" customHeight="1">
      <c r="A9" s="53" t="s">
        <v>33</v>
      </c>
      <c r="B9" s="54"/>
      <c r="C9" s="127" t="s">
        <v>139</v>
      </c>
      <c r="D9" s="57"/>
      <c r="E9" s="100" t="s">
        <v>140</v>
      </c>
      <c r="F9" s="59"/>
      <c r="G9" s="60">
        <v>525461508</v>
      </c>
      <c r="H9" s="60"/>
      <c r="I9" s="60"/>
      <c r="J9" s="60"/>
      <c r="K9" s="60"/>
      <c r="L9" s="60"/>
      <c r="M9" s="60"/>
      <c r="N9" s="60"/>
      <c r="O9" s="60"/>
      <c r="P9" s="61" t="s">
        <v>29</v>
      </c>
      <c r="Q9" s="62"/>
      <c r="R9" s="63" t="s">
        <v>131</v>
      </c>
      <c r="S9" s="64"/>
      <c r="T9" s="64"/>
      <c r="U9" s="64"/>
      <c r="V9" s="27" t="s">
        <v>30</v>
      </c>
      <c r="W9" s="65" t="s">
        <v>210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35" t="s">
        <v>31</v>
      </c>
      <c r="AL9" s="133" t="s">
        <v>134</v>
      </c>
      <c r="AM9" s="134"/>
      <c r="AN9" s="134"/>
      <c r="AO9" s="134"/>
      <c r="AP9" s="134"/>
      <c r="AQ9" s="134"/>
      <c r="AR9" s="134"/>
      <c r="AS9" s="36" t="s">
        <v>32</v>
      </c>
      <c r="AT9" s="219">
        <v>39</v>
      </c>
    </row>
    <row r="10" spans="1:51" ht="18" customHeight="1">
      <c r="A10" s="55"/>
      <c r="B10" s="54"/>
      <c r="C10" s="125" t="s">
        <v>137</v>
      </c>
      <c r="D10" s="69"/>
      <c r="E10" s="126" t="s">
        <v>138</v>
      </c>
      <c r="F10" s="71"/>
      <c r="G10" s="60"/>
      <c r="H10" s="60"/>
      <c r="I10" s="60"/>
      <c r="J10" s="60"/>
      <c r="K10" s="60"/>
      <c r="L10" s="60"/>
      <c r="M10" s="60"/>
      <c r="N10" s="60"/>
      <c r="O10" s="60"/>
      <c r="P10" s="72" t="s">
        <v>207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  <c r="AK10" s="135" t="s">
        <v>209</v>
      </c>
      <c r="AL10" s="136"/>
      <c r="AM10" s="136"/>
      <c r="AN10" s="136"/>
      <c r="AO10" s="37" t="s">
        <v>30</v>
      </c>
      <c r="AP10" s="137" t="s">
        <v>208</v>
      </c>
      <c r="AQ10" s="136"/>
      <c r="AR10" s="136"/>
      <c r="AS10" s="138"/>
      <c r="AT10" s="219"/>
    </row>
    <row r="11" spans="1:51" ht="14.45" customHeight="1">
      <c r="A11" s="53" t="s">
        <v>34</v>
      </c>
      <c r="B11" s="54"/>
      <c r="C11" s="56" t="s">
        <v>139</v>
      </c>
      <c r="D11" s="57"/>
      <c r="E11" s="58" t="s">
        <v>142</v>
      </c>
      <c r="F11" s="59"/>
      <c r="G11" s="60">
        <v>526649530</v>
      </c>
      <c r="H11" s="60"/>
      <c r="I11" s="60"/>
      <c r="J11" s="60"/>
      <c r="K11" s="60"/>
      <c r="L11" s="60"/>
      <c r="M11" s="60"/>
      <c r="N11" s="60"/>
      <c r="O11" s="60"/>
      <c r="P11" s="61" t="s">
        <v>29</v>
      </c>
      <c r="Q11" s="62"/>
      <c r="R11" s="63" t="s">
        <v>131</v>
      </c>
      <c r="S11" s="64"/>
      <c r="T11" s="64"/>
      <c r="U11" s="64"/>
      <c r="V11" s="27" t="s">
        <v>30</v>
      </c>
      <c r="W11" s="65" t="s">
        <v>210</v>
      </c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  <c r="AK11" s="35" t="s">
        <v>31</v>
      </c>
      <c r="AL11" s="133" t="s">
        <v>211</v>
      </c>
      <c r="AM11" s="134"/>
      <c r="AN11" s="134"/>
      <c r="AO11" s="134"/>
      <c r="AP11" s="134"/>
      <c r="AQ11" s="134"/>
      <c r="AR11" s="134"/>
      <c r="AS11" s="36" t="s">
        <v>32</v>
      </c>
      <c r="AT11" s="219">
        <v>36</v>
      </c>
    </row>
    <row r="12" spans="1:51" ht="18" customHeight="1">
      <c r="A12" s="55"/>
      <c r="B12" s="54"/>
      <c r="C12" s="68" t="s">
        <v>137</v>
      </c>
      <c r="D12" s="69"/>
      <c r="E12" s="70" t="s">
        <v>141</v>
      </c>
      <c r="F12" s="71"/>
      <c r="G12" s="60"/>
      <c r="H12" s="60"/>
      <c r="I12" s="60"/>
      <c r="J12" s="60"/>
      <c r="K12" s="60"/>
      <c r="L12" s="60"/>
      <c r="M12" s="60"/>
      <c r="N12" s="60"/>
      <c r="O12" s="60"/>
      <c r="P12" s="72" t="s">
        <v>207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  <c r="AK12" s="135" t="s">
        <v>212</v>
      </c>
      <c r="AL12" s="136"/>
      <c r="AM12" s="136"/>
      <c r="AN12" s="136"/>
      <c r="AO12" s="37" t="s">
        <v>30</v>
      </c>
      <c r="AP12" s="137" t="s">
        <v>213</v>
      </c>
      <c r="AQ12" s="136"/>
      <c r="AR12" s="136"/>
      <c r="AS12" s="138"/>
      <c r="AT12" s="219"/>
    </row>
    <row r="13" spans="1:51" ht="14.45" customHeight="1">
      <c r="A13" s="55" t="s">
        <v>35</v>
      </c>
      <c r="B13" s="54"/>
      <c r="C13" s="127" t="s">
        <v>145</v>
      </c>
      <c r="D13" s="57"/>
      <c r="E13" s="100" t="s">
        <v>146</v>
      </c>
      <c r="F13" s="59"/>
      <c r="G13" s="60">
        <v>525460938</v>
      </c>
      <c r="H13" s="60"/>
      <c r="I13" s="60"/>
      <c r="J13" s="60"/>
      <c r="K13" s="60"/>
      <c r="L13" s="60"/>
      <c r="M13" s="60"/>
      <c r="N13" s="60"/>
      <c r="O13" s="60"/>
      <c r="P13" s="61" t="s">
        <v>29</v>
      </c>
      <c r="Q13" s="62"/>
      <c r="R13" s="63" t="s">
        <v>131</v>
      </c>
      <c r="S13" s="64"/>
      <c r="T13" s="64"/>
      <c r="U13" s="64"/>
      <c r="V13" s="27" t="s">
        <v>30</v>
      </c>
      <c r="W13" s="65" t="s">
        <v>151</v>
      </c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K13" s="35" t="s">
        <v>31</v>
      </c>
      <c r="AL13" s="133" t="s">
        <v>134</v>
      </c>
      <c r="AM13" s="134"/>
      <c r="AN13" s="134"/>
      <c r="AO13" s="134"/>
      <c r="AP13" s="134"/>
      <c r="AQ13" s="134"/>
      <c r="AR13" s="134"/>
      <c r="AS13" s="36" t="s">
        <v>32</v>
      </c>
      <c r="AT13" s="219">
        <v>52</v>
      </c>
    </row>
    <row r="14" spans="1:51" ht="18" customHeight="1">
      <c r="A14" s="55"/>
      <c r="B14" s="54"/>
      <c r="C14" s="125" t="s">
        <v>143</v>
      </c>
      <c r="D14" s="69"/>
      <c r="E14" s="126" t="s">
        <v>144</v>
      </c>
      <c r="F14" s="71"/>
      <c r="G14" s="60"/>
      <c r="H14" s="60"/>
      <c r="I14" s="60"/>
      <c r="J14" s="60"/>
      <c r="K14" s="60"/>
      <c r="L14" s="60"/>
      <c r="M14" s="60"/>
      <c r="N14" s="60"/>
      <c r="O14" s="60"/>
      <c r="P14" s="189" t="s">
        <v>152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4"/>
      <c r="AK14" s="135" t="s">
        <v>153</v>
      </c>
      <c r="AL14" s="136"/>
      <c r="AM14" s="136"/>
      <c r="AN14" s="136"/>
      <c r="AO14" s="37" t="s">
        <v>30</v>
      </c>
      <c r="AP14" s="137" t="s">
        <v>154</v>
      </c>
      <c r="AQ14" s="136"/>
      <c r="AR14" s="136"/>
      <c r="AS14" s="138"/>
      <c r="AT14" s="219"/>
    </row>
    <row r="15" spans="1:51" ht="15" customHeight="1">
      <c r="A15" s="55" t="s">
        <v>36</v>
      </c>
      <c r="B15" s="54"/>
      <c r="C15" s="127" t="s">
        <v>149</v>
      </c>
      <c r="D15" s="57"/>
      <c r="E15" s="100" t="s">
        <v>150</v>
      </c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4"/>
      <c r="S15" s="174"/>
      <c r="T15" s="174"/>
      <c r="U15" s="174"/>
      <c r="V15" s="26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9"/>
      <c r="AK15" s="38"/>
      <c r="AL15" s="167"/>
      <c r="AM15" s="167"/>
      <c r="AN15" s="167"/>
      <c r="AO15" s="167"/>
      <c r="AP15" s="167"/>
      <c r="AQ15" s="167"/>
      <c r="AR15" s="167"/>
      <c r="AS15" s="39"/>
      <c r="AT15" s="220"/>
    </row>
    <row r="16" spans="1:51" ht="18" customHeight="1">
      <c r="A16" s="55"/>
      <c r="B16" s="54"/>
      <c r="C16" s="125" t="s">
        <v>147</v>
      </c>
      <c r="D16" s="69"/>
      <c r="E16" s="126" t="s">
        <v>148</v>
      </c>
      <c r="F16" s="71"/>
      <c r="G16" s="124"/>
      <c r="H16" s="124"/>
      <c r="I16" s="124"/>
      <c r="J16" s="124"/>
      <c r="K16" s="124"/>
      <c r="L16" s="124"/>
      <c r="M16" s="124"/>
      <c r="N16" s="124"/>
      <c r="O16" s="124"/>
      <c r="P16" s="168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70"/>
      <c r="AK16" s="171"/>
      <c r="AL16" s="172"/>
      <c r="AM16" s="172"/>
      <c r="AN16" s="172"/>
      <c r="AO16" s="40"/>
      <c r="AP16" s="172"/>
      <c r="AQ16" s="172"/>
      <c r="AR16" s="172"/>
      <c r="AS16" s="173"/>
      <c r="AT16" s="220"/>
    </row>
    <row r="17" spans="1:46" ht="15" customHeight="1">
      <c r="A17" s="131" t="s">
        <v>37</v>
      </c>
      <c r="B17" s="54"/>
      <c r="C17" s="127" t="s">
        <v>129</v>
      </c>
      <c r="D17" s="57"/>
      <c r="E17" s="100" t="s">
        <v>130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29</v>
      </c>
      <c r="Q17" s="62"/>
      <c r="R17" s="63" t="s">
        <v>131</v>
      </c>
      <c r="S17" s="64"/>
      <c r="T17" s="64"/>
      <c r="U17" s="64"/>
      <c r="V17" s="27" t="s">
        <v>30</v>
      </c>
      <c r="W17" s="65" t="s">
        <v>132</v>
      </c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35" t="s">
        <v>31</v>
      </c>
      <c r="AL17" s="133" t="s">
        <v>134</v>
      </c>
      <c r="AM17" s="134"/>
      <c r="AN17" s="134"/>
      <c r="AO17" s="134"/>
      <c r="AP17" s="134"/>
      <c r="AQ17" s="134"/>
      <c r="AR17" s="134"/>
      <c r="AS17" s="36" t="s">
        <v>32</v>
      </c>
      <c r="AT17" s="219">
        <v>52</v>
      </c>
    </row>
    <row r="18" spans="1:46" ht="18" customHeight="1">
      <c r="A18" s="55"/>
      <c r="B18" s="54"/>
      <c r="C18" s="125" t="s">
        <v>127</v>
      </c>
      <c r="D18" s="69"/>
      <c r="E18" s="126" t="s">
        <v>128</v>
      </c>
      <c r="F18" s="71"/>
      <c r="G18" s="124"/>
      <c r="H18" s="124"/>
      <c r="I18" s="124"/>
      <c r="J18" s="124"/>
      <c r="K18" s="124"/>
      <c r="L18" s="124"/>
      <c r="M18" s="124"/>
      <c r="N18" s="124"/>
      <c r="O18" s="124"/>
      <c r="P18" s="72" t="s">
        <v>133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  <c r="AK18" s="135" t="s">
        <v>135</v>
      </c>
      <c r="AL18" s="136"/>
      <c r="AM18" s="136"/>
      <c r="AN18" s="136"/>
      <c r="AO18" s="37" t="s">
        <v>30</v>
      </c>
      <c r="AP18" s="137" t="s">
        <v>136</v>
      </c>
      <c r="AQ18" s="136"/>
      <c r="AR18" s="136"/>
      <c r="AS18" s="138"/>
      <c r="AT18" s="219"/>
    </row>
    <row r="19" spans="1:46">
      <c r="A19" s="55" t="s">
        <v>38</v>
      </c>
      <c r="B19" s="54"/>
      <c r="C19" s="142" t="str">
        <f>IF(P18="","",P18)</f>
        <v>千葉県東金市西福俵69-4</v>
      </c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39</v>
      </c>
      <c r="B21" s="54"/>
      <c r="C21" s="142" t="str">
        <f>IF(AL17="","",AL17&amp;"-"&amp;AK18&amp;"-"&amp;AP18)</f>
        <v>090-1121-5994</v>
      </c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40</v>
      </c>
      <c r="B23" s="54"/>
      <c r="C23" s="75" t="s">
        <v>134</v>
      </c>
      <c r="D23" s="76"/>
      <c r="E23" s="76">
        <v>1121</v>
      </c>
      <c r="F23" s="76"/>
      <c r="G23" s="76">
        <v>5994</v>
      </c>
      <c r="H23" s="7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4"/>
      <c r="B24" s="95"/>
      <c r="C24" s="77"/>
      <c r="D24" s="78"/>
      <c r="E24" s="78"/>
      <c r="F24" s="78"/>
      <c r="G24" s="78"/>
      <c r="H24" s="7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41</v>
      </c>
      <c r="B25" s="128" t="s">
        <v>42</v>
      </c>
      <c r="C25" s="143" t="s">
        <v>43</v>
      </c>
      <c r="D25" s="144"/>
      <c r="E25" s="145" t="s">
        <v>44</v>
      </c>
      <c r="F25" s="146"/>
      <c r="G25" s="128" t="s">
        <v>45</v>
      </c>
      <c r="H25" s="128"/>
      <c r="I25" s="128" t="s">
        <v>46</v>
      </c>
      <c r="J25" s="128"/>
      <c r="K25" s="128"/>
      <c r="L25" s="128"/>
      <c r="M25" s="128" t="s">
        <v>47</v>
      </c>
      <c r="N25" s="128"/>
      <c r="O25" s="128"/>
      <c r="P25" s="194" t="s">
        <v>48</v>
      </c>
      <c r="Q25" s="128"/>
      <c r="R25" s="128"/>
      <c r="S25" s="128"/>
      <c r="T25" s="148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2" t="s">
        <v>49</v>
      </c>
      <c r="D26" s="153"/>
      <c r="E26" s="154" t="s">
        <v>50</v>
      </c>
      <c r="F26" s="155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08"/>
      <c r="U26" s="1"/>
      <c r="V26" s="1"/>
      <c r="W26" s="1"/>
      <c r="X26" s="1"/>
      <c r="Y26" s="139" t="s">
        <v>51</v>
      </c>
      <c r="Z26" s="140"/>
      <c r="AA26" s="140"/>
      <c r="AB26" s="140"/>
      <c r="AC26" s="140"/>
      <c r="AD26" s="140"/>
      <c r="AE26" s="140"/>
      <c r="AF26" s="140"/>
      <c r="AG26" s="1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0">
        <v>1</v>
      </c>
      <c r="B27" s="122" t="s">
        <v>206</v>
      </c>
      <c r="C27" s="127" t="s">
        <v>149</v>
      </c>
      <c r="D27" s="57"/>
      <c r="E27" s="100" t="s">
        <v>156</v>
      </c>
      <c r="F27" s="59"/>
      <c r="G27" s="119">
        <v>5</v>
      </c>
      <c r="H27" s="106"/>
      <c r="I27" s="119" t="s">
        <v>157</v>
      </c>
      <c r="J27" s="105"/>
      <c r="K27" s="105"/>
      <c r="L27" s="106"/>
      <c r="M27" s="110">
        <v>524380374</v>
      </c>
      <c r="N27" s="105"/>
      <c r="O27" s="106"/>
      <c r="P27" s="110">
        <v>151</v>
      </c>
      <c r="Q27" s="105"/>
      <c r="R27" s="105"/>
      <c r="S27" s="105"/>
      <c r="T27" s="111"/>
      <c r="U27" s="1"/>
      <c r="V27" s="1"/>
      <c r="W27" s="1"/>
      <c r="X27" s="1"/>
      <c r="Y27" s="113">
        <v>14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5" t="s">
        <v>147</v>
      </c>
      <c r="D28" s="69"/>
      <c r="E28" s="126" t="s">
        <v>155</v>
      </c>
      <c r="F28" s="71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0">
        <v>2</v>
      </c>
      <c r="B29" s="122">
        <v>2</v>
      </c>
      <c r="C29" s="127" t="s">
        <v>139</v>
      </c>
      <c r="D29" s="57"/>
      <c r="E29" s="100" t="s">
        <v>159</v>
      </c>
      <c r="F29" s="59"/>
      <c r="G29" s="119">
        <v>5</v>
      </c>
      <c r="H29" s="106"/>
      <c r="I29" s="119" t="s">
        <v>160</v>
      </c>
      <c r="J29" s="105"/>
      <c r="K29" s="105"/>
      <c r="L29" s="106"/>
      <c r="M29" s="110">
        <v>525206109</v>
      </c>
      <c r="N29" s="105"/>
      <c r="O29" s="106"/>
      <c r="P29" s="110">
        <v>142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5" t="s">
        <v>137</v>
      </c>
      <c r="D30" s="69"/>
      <c r="E30" s="126" t="s">
        <v>158</v>
      </c>
      <c r="F30" s="71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0">
        <v>3</v>
      </c>
      <c r="B31" s="122">
        <v>3</v>
      </c>
      <c r="C31" s="127" t="s">
        <v>163</v>
      </c>
      <c r="D31" s="57"/>
      <c r="E31" s="100" t="s">
        <v>164</v>
      </c>
      <c r="F31" s="59"/>
      <c r="G31" s="119">
        <v>5</v>
      </c>
      <c r="H31" s="106"/>
      <c r="I31" s="119" t="s">
        <v>165</v>
      </c>
      <c r="J31" s="105"/>
      <c r="K31" s="105"/>
      <c r="L31" s="106"/>
      <c r="M31" s="110">
        <v>526100512</v>
      </c>
      <c r="N31" s="105"/>
      <c r="O31" s="106"/>
      <c r="P31" s="110">
        <v>166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5" t="s">
        <v>161</v>
      </c>
      <c r="D32" s="69"/>
      <c r="E32" s="126" t="s">
        <v>162</v>
      </c>
      <c r="F32" s="71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0">
        <v>4</v>
      </c>
      <c r="B33" s="122">
        <v>4</v>
      </c>
      <c r="C33" s="127" t="s">
        <v>168</v>
      </c>
      <c r="D33" s="57"/>
      <c r="E33" s="100" t="s">
        <v>169</v>
      </c>
      <c r="F33" s="59"/>
      <c r="G33" s="119">
        <v>5</v>
      </c>
      <c r="H33" s="106"/>
      <c r="I33" s="119" t="s">
        <v>170</v>
      </c>
      <c r="J33" s="105"/>
      <c r="K33" s="105"/>
      <c r="L33" s="106"/>
      <c r="M33" s="110">
        <v>523865957</v>
      </c>
      <c r="N33" s="105"/>
      <c r="O33" s="106"/>
      <c r="P33" s="110">
        <v>141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5" t="s">
        <v>166</v>
      </c>
      <c r="D34" s="69"/>
      <c r="E34" s="126" t="s">
        <v>167</v>
      </c>
      <c r="F34" s="71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39" t="s">
        <v>52</v>
      </c>
      <c r="Z34" s="140"/>
      <c r="AA34" s="140"/>
      <c r="AB34" s="140"/>
      <c r="AC34" s="140"/>
      <c r="AD34" s="140"/>
      <c r="AE34" s="140"/>
      <c r="AF34" s="140"/>
      <c r="AG34" s="1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0">
        <v>5</v>
      </c>
      <c r="B35" s="122">
        <v>5</v>
      </c>
      <c r="C35" s="127" t="s">
        <v>173</v>
      </c>
      <c r="D35" s="57"/>
      <c r="E35" s="100" t="s">
        <v>174</v>
      </c>
      <c r="F35" s="59"/>
      <c r="G35" s="119">
        <v>5</v>
      </c>
      <c r="H35" s="106"/>
      <c r="I35" s="119" t="s">
        <v>157</v>
      </c>
      <c r="J35" s="105"/>
      <c r="K35" s="105"/>
      <c r="L35" s="106"/>
      <c r="M35" s="110">
        <v>525592066</v>
      </c>
      <c r="N35" s="105"/>
      <c r="O35" s="106"/>
      <c r="P35" s="110">
        <v>144</v>
      </c>
      <c r="Q35" s="105"/>
      <c r="R35" s="105"/>
      <c r="S35" s="105"/>
      <c r="T35" s="111"/>
      <c r="U35" s="1"/>
      <c r="V35" s="1"/>
      <c r="W35" s="1"/>
      <c r="X35" s="1"/>
      <c r="Y35" s="235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5" t="s">
        <v>171</v>
      </c>
      <c r="D36" s="69"/>
      <c r="E36" s="126" t="s">
        <v>172</v>
      </c>
      <c r="F36" s="71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5"/>
      <c r="Z36" s="206"/>
      <c r="AA36" s="206"/>
      <c r="AB36" s="206"/>
      <c r="AC36" s="206"/>
      <c r="AD36" s="206"/>
      <c r="AE36" s="206"/>
      <c r="AF36" s="206"/>
      <c r="AG36" s="20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0">
        <v>6</v>
      </c>
      <c r="B37" s="122">
        <v>6</v>
      </c>
      <c r="C37" s="127" t="s">
        <v>175</v>
      </c>
      <c r="D37" s="57"/>
      <c r="E37" s="100" t="s">
        <v>178</v>
      </c>
      <c r="F37" s="59"/>
      <c r="G37" s="119">
        <v>5</v>
      </c>
      <c r="H37" s="106"/>
      <c r="I37" s="119" t="s">
        <v>157</v>
      </c>
      <c r="J37" s="105"/>
      <c r="K37" s="105"/>
      <c r="L37" s="106"/>
      <c r="M37" s="110">
        <v>525592073</v>
      </c>
      <c r="N37" s="105"/>
      <c r="O37" s="106"/>
      <c r="P37" s="110">
        <v>143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5" t="s">
        <v>176</v>
      </c>
      <c r="D38" s="69"/>
      <c r="E38" s="126" t="s">
        <v>177</v>
      </c>
      <c r="F38" s="71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0">
        <v>7</v>
      </c>
      <c r="B39" s="122">
        <v>7</v>
      </c>
      <c r="C39" s="56" t="s">
        <v>180</v>
      </c>
      <c r="D39" s="57"/>
      <c r="E39" s="58" t="s">
        <v>181</v>
      </c>
      <c r="F39" s="59"/>
      <c r="G39" s="104">
        <v>5</v>
      </c>
      <c r="H39" s="106"/>
      <c r="I39" s="104" t="s">
        <v>160</v>
      </c>
      <c r="J39" s="105"/>
      <c r="K39" s="105"/>
      <c r="L39" s="106"/>
      <c r="M39" s="110">
        <v>526593758</v>
      </c>
      <c r="N39" s="105"/>
      <c r="O39" s="106"/>
      <c r="P39" s="110">
        <v>146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5" t="s">
        <v>217</v>
      </c>
      <c r="D40" s="69"/>
      <c r="E40" s="70" t="s">
        <v>179</v>
      </c>
      <c r="F40" s="71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0">
        <v>8</v>
      </c>
      <c r="B41" s="122">
        <v>8</v>
      </c>
      <c r="C41" s="127" t="s">
        <v>182</v>
      </c>
      <c r="D41" s="57"/>
      <c r="E41" s="100" t="s">
        <v>183</v>
      </c>
      <c r="F41" s="59"/>
      <c r="G41" s="119">
        <v>4</v>
      </c>
      <c r="H41" s="106"/>
      <c r="I41" s="119" t="s">
        <v>160</v>
      </c>
      <c r="J41" s="105"/>
      <c r="K41" s="105"/>
      <c r="L41" s="106"/>
      <c r="M41" s="110">
        <v>522690628</v>
      </c>
      <c r="N41" s="105"/>
      <c r="O41" s="106"/>
      <c r="P41" s="110">
        <v>144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5" t="s">
        <v>184</v>
      </c>
      <c r="D42" s="69"/>
      <c r="E42" s="126" t="s">
        <v>185</v>
      </c>
      <c r="F42" s="71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0">
        <v>9</v>
      </c>
      <c r="B43" s="122">
        <v>9</v>
      </c>
      <c r="C43" s="56" t="s">
        <v>145</v>
      </c>
      <c r="D43" s="57"/>
      <c r="E43" s="58" t="s">
        <v>186</v>
      </c>
      <c r="F43" s="59"/>
      <c r="G43" s="119">
        <v>4</v>
      </c>
      <c r="H43" s="106"/>
      <c r="I43" s="119" t="s">
        <v>188</v>
      </c>
      <c r="J43" s="105"/>
      <c r="K43" s="105"/>
      <c r="L43" s="106"/>
      <c r="M43" s="110">
        <v>523974574</v>
      </c>
      <c r="N43" s="105"/>
      <c r="O43" s="106"/>
      <c r="P43" s="110">
        <v>132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8" t="s">
        <v>143</v>
      </c>
      <c r="D44" s="69"/>
      <c r="E44" s="70" t="s">
        <v>187</v>
      </c>
      <c r="F44" s="71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0">
        <v>10</v>
      </c>
      <c r="B45" s="122">
        <v>10</v>
      </c>
      <c r="C45" s="56" t="s">
        <v>190</v>
      </c>
      <c r="D45" s="57"/>
      <c r="E45" s="58" t="s">
        <v>192</v>
      </c>
      <c r="F45" s="59"/>
      <c r="G45" s="119">
        <v>4</v>
      </c>
      <c r="H45" s="106"/>
      <c r="I45" s="104" t="s">
        <v>193</v>
      </c>
      <c r="J45" s="105"/>
      <c r="K45" s="105"/>
      <c r="L45" s="106"/>
      <c r="M45" s="110">
        <v>525204877</v>
      </c>
      <c r="N45" s="105"/>
      <c r="O45" s="106"/>
      <c r="P45" s="110">
        <v>142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8" t="s">
        <v>189</v>
      </c>
      <c r="D46" s="69"/>
      <c r="E46" s="70" t="s">
        <v>191</v>
      </c>
      <c r="F46" s="71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0">
        <v>11</v>
      </c>
      <c r="B47" s="122">
        <v>11</v>
      </c>
      <c r="C47" s="56" t="s">
        <v>196</v>
      </c>
      <c r="D47" s="57"/>
      <c r="E47" s="58" t="s">
        <v>197</v>
      </c>
      <c r="F47" s="59"/>
      <c r="G47" s="119">
        <v>4</v>
      </c>
      <c r="H47" s="106"/>
      <c r="I47" s="104" t="s">
        <v>198</v>
      </c>
      <c r="J47" s="105"/>
      <c r="K47" s="105"/>
      <c r="L47" s="106"/>
      <c r="M47" s="110">
        <v>525462543</v>
      </c>
      <c r="N47" s="105"/>
      <c r="O47" s="106"/>
      <c r="P47" s="110">
        <v>141</v>
      </c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8" t="s">
        <v>194</v>
      </c>
      <c r="D48" s="69"/>
      <c r="E48" s="70" t="s">
        <v>195</v>
      </c>
      <c r="F48" s="71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0">
        <v>12</v>
      </c>
      <c r="B49" s="122">
        <v>12</v>
      </c>
      <c r="C49" s="56" t="s">
        <v>201</v>
      </c>
      <c r="D49" s="57"/>
      <c r="E49" s="58" t="s">
        <v>202</v>
      </c>
      <c r="F49" s="59"/>
      <c r="G49" s="119">
        <v>3</v>
      </c>
      <c r="H49" s="106"/>
      <c r="I49" s="104" t="s">
        <v>157</v>
      </c>
      <c r="J49" s="105"/>
      <c r="K49" s="105"/>
      <c r="L49" s="106"/>
      <c r="M49" s="110">
        <v>525592080</v>
      </c>
      <c r="N49" s="105"/>
      <c r="O49" s="106"/>
      <c r="P49" s="110">
        <v>132</v>
      </c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9"/>
      <c r="B50" s="160"/>
      <c r="C50" s="161" t="s">
        <v>199</v>
      </c>
      <c r="D50" s="162"/>
      <c r="E50" s="163" t="s">
        <v>200</v>
      </c>
      <c r="F50" s="164"/>
      <c r="G50" s="107"/>
      <c r="H50" s="109"/>
      <c r="I50" s="156"/>
      <c r="J50" s="157"/>
      <c r="K50" s="157"/>
      <c r="L50" s="158"/>
      <c r="M50" s="156"/>
      <c r="N50" s="157"/>
      <c r="O50" s="158"/>
      <c r="P50" s="156"/>
      <c r="Q50" s="157"/>
      <c r="R50" s="157"/>
      <c r="S50" s="157"/>
      <c r="T50" s="18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2">
        <v>13</v>
      </c>
      <c r="C51" s="56" t="s">
        <v>204</v>
      </c>
      <c r="D51" s="57"/>
      <c r="E51" s="58" t="s">
        <v>205</v>
      </c>
      <c r="F51" s="59"/>
      <c r="G51" s="119">
        <v>3</v>
      </c>
      <c r="H51" s="106"/>
      <c r="I51" s="104" t="s">
        <v>157</v>
      </c>
      <c r="J51" s="105"/>
      <c r="K51" s="105"/>
      <c r="L51" s="106"/>
      <c r="M51" s="110">
        <v>525592097</v>
      </c>
      <c r="N51" s="105"/>
      <c r="O51" s="106"/>
      <c r="P51" s="110">
        <v>136</v>
      </c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8" t="s">
        <v>218</v>
      </c>
      <c r="D52" s="69"/>
      <c r="E52" s="70" t="s">
        <v>203</v>
      </c>
      <c r="F52" s="71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2"/>
      <c r="C53" s="56"/>
      <c r="D53" s="57"/>
      <c r="E53" s="58"/>
      <c r="F53" s="59"/>
      <c r="G53" s="119"/>
      <c r="H53" s="106"/>
      <c r="I53" s="104"/>
      <c r="J53" s="105"/>
      <c r="K53" s="105"/>
      <c r="L53" s="106"/>
      <c r="M53" s="110"/>
      <c r="N53" s="105"/>
      <c r="O53" s="106"/>
      <c r="P53" s="110"/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13"/>
      <c r="C54" s="214"/>
      <c r="D54" s="215"/>
      <c r="E54" s="216"/>
      <c r="F54" s="217"/>
      <c r="G54" s="211"/>
      <c r="H54" s="212"/>
      <c r="I54" s="211"/>
      <c r="J54" s="206"/>
      <c r="K54" s="206"/>
      <c r="L54" s="212"/>
      <c r="M54" s="211"/>
      <c r="N54" s="206"/>
      <c r="O54" s="212"/>
      <c r="P54" s="211"/>
      <c r="Q54" s="206"/>
      <c r="R54" s="206"/>
      <c r="S54" s="206"/>
      <c r="T54" s="20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7" t="s">
        <v>53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48"/>
      <c r="U56" s="2"/>
      <c r="V56" s="175" t="s">
        <v>54</v>
      </c>
      <c r="W56" s="176"/>
      <c r="X56" s="176"/>
      <c r="Y56" s="176"/>
      <c r="Z56" s="176"/>
      <c r="AA56" s="176"/>
      <c r="AB56" s="176"/>
      <c r="AC56" s="176"/>
      <c r="AD56" s="176"/>
      <c r="AE56" s="176"/>
      <c r="AF56" s="177"/>
      <c r="AG56" s="178"/>
      <c r="AH56" s="178"/>
      <c r="AI56" s="178"/>
      <c r="AJ56" s="178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49" t="s">
        <v>216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1"/>
      <c r="U57" s="2"/>
      <c r="V57" s="221">
        <f>LEN(A57)</f>
        <v>47</v>
      </c>
      <c r="W57" s="222"/>
      <c r="X57" s="222"/>
      <c r="Y57" s="222"/>
      <c r="Z57" s="222"/>
      <c r="AA57" s="222"/>
      <c r="AB57" s="222"/>
      <c r="AC57" s="222"/>
      <c r="AD57" s="222"/>
      <c r="AE57" s="222"/>
      <c r="AF57" s="223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1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6" workbookViewId="0">
      <selection activeCell="B24" sqref="B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4" t="s">
        <v>55</v>
      </c>
      <c r="B1" s="224"/>
      <c r="D1" s="4" t="s">
        <v>56</v>
      </c>
      <c r="E1" s="5" t="s">
        <v>57</v>
      </c>
      <c r="F1" s="6" t="s">
        <v>58</v>
      </c>
      <c r="G1" s="4" t="s">
        <v>56</v>
      </c>
      <c r="H1" s="5" t="s">
        <v>59</v>
      </c>
      <c r="I1" s="6" t="s">
        <v>60</v>
      </c>
      <c r="J1" s="4" t="s">
        <v>56</v>
      </c>
      <c r="K1" s="5" t="s">
        <v>59</v>
      </c>
      <c r="L1" s="6" t="s">
        <v>60</v>
      </c>
      <c r="M1" s="4" t="s">
        <v>56</v>
      </c>
      <c r="N1" s="5" t="s">
        <v>59</v>
      </c>
      <c r="O1" s="6" t="s">
        <v>60</v>
      </c>
      <c r="P1" s="4" t="s">
        <v>56</v>
      </c>
      <c r="Q1" s="5" t="s">
        <v>59</v>
      </c>
      <c r="R1" s="6" t="s">
        <v>60</v>
      </c>
      <c r="S1" s="4" t="s">
        <v>56</v>
      </c>
      <c r="T1" s="5" t="s">
        <v>59</v>
      </c>
      <c r="U1" s="6" t="s">
        <v>60</v>
      </c>
      <c r="V1" s="4" t="s">
        <v>56</v>
      </c>
      <c r="W1" s="5" t="s">
        <v>59</v>
      </c>
      <c r="X1" s="6" t="s">
        <v>60</v>
      </c>
      <c r="Y1" s="4" t="s">
        <v>56</v>
      </c>
      <c r="Z1" s="5" t="s">
        <v>59</v>
      </c>
      <c r="AA1" s="6" t="s">
        <v>60</v>
      </c>
      <c r="AB1" s="4" t="s">
        <v>56</v>
      </c>
      <c r="AC1" s="5" t="s">
        <v>59</v>
      </c>
      <c r="AD1" s="6" t="s">
        <v>60</v>
      </c>
      <c r="AE1" s="4" t="s">
        <v>56</v>
      </c>
      <c r="AF1" s="5" t="s">
        <v>59</v>
      </c>
      <c r="AG1" s="6" t="s">
        <v>60</v>
      </c>
      <c r="AH1" s="4" t="s">
        <v>56</v>
      </c>
      <c r="AI1" s="5" t="s">
        <v>59</v>
      </c>
      <c r="AJ1" s="6" t="s">
        <v>60</v>
      </c>
    </row>
    <row r="2" spans="1:41" ht="14.25" thickBot="1">
      <c r="A2" s="224"/>
      <c r="B2" s="224"/>
      <c r="C2" s="7"/>
      <c r="D2" s="8">
        <v>1</v>
      </c>
      <c r="E2" s="9" t="s">
        <v>61</v>
      </c>
      <c r="F2" s="10">
        <v>42443</v>
      </c>
      <c r="G2" s="8">
        <v>1.01</v>
      </c>
      <c r="H2" s="9" t="s">
        <v>61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5" t="s">
        <v>62</v>
      </c>
      <c r="B4" s="226"/>
      <c r="C4" s="226"/>
      <c r="D4" s="226"/>
      <c r="E4" s="226"/>
      <c r="F4" s="226"/>
      <c r="G4" s="227"/>
      <c r="H4" s="5" t="s">
        <v>63</v>
      </c>
      <c r="I4" s="5" t="s">
        <v>51</v>
      </c>
      <c r="J4" s="228" t="s">
        <v>64</v>
      </c>
      <c r="K4" s="226"/>
      <c r="L4" s="226"/>
      <c r="M4" s="226"/>
      <c r="N4" s="226"/>
      <c r="O4" s="226"/>
      <c r="P4" s="226"/>
      <c r="Q4" s="227"/>
    </row>
    <row r="5" spans="1:41" ht="72" customHeight="1" thickBot="1">
      <c r="A5" s="229"/>
      <c r="B5" s="230"/>
      <c r="C5" s="230"/>
      <c r="D5" s="230"/>
      <c r="E5" s="230"/>
      <c r="F5" s="230"/>
      <c r="G5" s="231"/>
      <c r="H5" s="9" t="str">
        <f>IF(入力!J3="","",入力!J3)</f>
        <v>女子</v>
      </c>
      <c r="I5" s="9">
        <f>入力!Y27</f>
        <v>14</v>
      </c>
      <c r="J5" s="232"/>
      <c r="K5" s="233"/>
      <c r="L5" s="233"/>
      <c r="M5" s="233"/>
      <c r="N5" s="233"/>
      <c r="O5" s="233"/>
      <c r="P5" s="233"/>
      <c r="Q5" s="234"/>
    </row>
    <row r="6" spans="1:41">
      <c r="A6" s="4" t="s">
        <v>65</v>
      </c>
      <c r="B6" s="5" t="s">
        <v>8</v>
      </c>
      <c r="C6" s="5" t="s">
        <v>66</v>
      </c>
      <c r="D6" s="5" t="s">
        <v>67</v>
      </c>
      <c r="E6" s="5" t="s">
        <v>63</v>
      </c>
      <c r="F6" s="5" t="s">
        <v>68</v>
      </c>
      <c r="G6" s="5" t="s">
        <v>69</v>
      </c>
      <c r="H6" s="5" t="s">
        <v>70</v>
      </c>
      <c r="I6" s="5" t="s">
        <v>71</v>
      </c>
      <c r="J6" s="5" t="s">
        <v>72</v>
      </c>
      <c r="K6" s="5" t="s">
        <v>73</v>
      </c>
      <c r="L6" s="5" t="s">
        <v>74</v>
      </c>
      <c r="M6" s="5" t="s">
        <v>75</v>
      </c>
      <c r="N6" s="5" t="s">
        <v>76</v>
      </c>
      <c r="O6" s="5" t="s">
        <v>77</v>
      </c>
      <c r="P6" s="5" t="s">
        <v>78</v>
      </c>
      <c r="Q6" s="5" t="s">
        <v>79</v>
      </c>
      <c r="R6" s="5" t="s">
        <v>80</v>
      </c>
      <c r="S6" s="5" t="s">
        <v>81</v>
      </c>
      <c r="T6" s="5" t="s">
        <v>82</v>
      </c>
      <c r="U6" s="5" t="s">
        <v>83</v>
      </c>
      <c r="V6" s="5" t="s">
        <v>83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22023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東金</v>
      </c>
      <c r="S7" s="13" t="str">
        <f>IF(入力!AE5="","",入力!AE5)</f>
        <v>福俵</v>
      </c>
      <c r="T7" s="13"/>
      <c r="U7" s="13">
        <f>IF(入力!C4="","",入力!C4)</f>
        <v>435114484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84</v>
      </c>
      <c r="B15" s="5" t="s">
        <v>85</v>
      </c>
      <c r="C15" s="5" t="s">
        <v>86</v>
      </c>
      <c r="D15" s="5" t="s">
        <v>87</v>
      </c>
      <c r="E15" s="5" t="s">
        <v>88</v>
      </c>
      <c r="F15" s="5" t="s">
        <v>89</v>
      </c>
      <c r="G15" s="5" t="s">
        <v>90</v>
      </c>
      <c r="H15" s="5" t="s">
        <v>91</v>
      </c>
      <c r="I15" s="5" t="s">
        <v>92</v>
      </c>
      <c r="J15" s="5" t="s">
        <v>93</v>
      </c>
      <c r="K15" s="5" t="s">
        <v>94</v>
      </c>
      <c r="L15" s="5" t="s">
        <v>28</v>
      </c>
      <c r="M15" s="5" t="s">
        <v>95</v>
      </c>
      <c r="N15" s="5" t="s">
        <v>96</v>
      </c>
      <c r="O15" s="5" t="s">
        <v>97</v>
      </c>
      <c r="P15" s="5" t="s">
        <v>98</v>
      </c>
      <c r="Q15" s="5" t="s">
        <v>99</v>
      </c>
      <c r="R15" s="5" t="s">
        <v>68</v>
      </c>
      <c r="S15" s="5" t="s">
        <v>69</v>
      </c>
      <c r="T15" s="5" t="s">
        <v>100</v>
      </c>
      <c r="U15" s="5" t="s">
        <v>101</v>
      </c>
      <c r="V15" s="5" t="s">
        <v>102</v>
      </c>
      <c r="W15" s="5" t="s">
        <v>103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104</v>
      </c>
      <c r="C16" s="13" t="str">
        <f>IF(入力!C8="","",入力!C8)</f>
        <v>小笠原</v>
      </c>
      <c r="D16" s="13" t="str">
        <f>IF(入力!E8="","",入力!E8)</f>
        <v>武也</v>
      </c>
      <c r="E16" s="13" t="str">
        <f>IF(入力!C7="","",入力!C7)</f>
        <v>オガサワラ</v>
      </c>
      <c r="F16" s="13" t="str">
        <f>IF(入力!E7="","",入力!E7)</f>
        <v>タケヤ</v>
      </c>
      <c r="G16" s="13">
        <f>IF(入力!G7="","",入力!G7)</f>
        <v>515465604</v>
      </c>
      <c r="H16" s="13" t="str">
        <f>IF(入力!J7="","",入力!J7)</f>
        <v/>
      </c>
      <c r="I16" s="13">
        <f>IF(入力!M7="","",入力!M7)</f>
        <v>404160</v>
      </c>
      <c r="J16" s="13"/>
      <c r="K16" s="13"/>
      <c r="L16" s="13">
        <f>IF(入力!AT7="","",入力!AT7)</f>
        <v>52</v>
      </c>
      <c r="M16" s="13"/>
      <c r="N16" s="13"/>
      <c r="O16" s="13"/>
      <c r="P16" s="13"/>
      <c r="Q16" s="13"/>
      <c r="R16" s="13" t="str">
        <f>IF(入力!R7="","",入力!R7)</f>
        <v>283</v>
      </c>
      <c r="S16" s="13" t="str">
        <f>IF(入力!W7="","",入力!W7)</f>
        <v>0816</v>
      </c>
      <c r="T16" s="13" t="str">
        <f>IF(入力!P8="","",入力!P8)</f>
        <v>千葉県東金市西福俵69-4</v>
      </c>
      <c r="U16" s="13" t="str">
        <f>IF(入力!AL7="","",入力!AL7)</f>
        <v>090</v>
      </c>
      <c r="V16" s="13" t="str">
        <f>IF(入力!AK8="","",入力!AK8)</f>
        <v>1121</v>
      </c>
      <c r="W16" s="13" t="str">
        <f>IF(入力!AP8="","",入力!AP8)</f>
        <v>5994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105</v>
      </c>
      <c r="C17" s="13" t="str">
        <f>IF(入力!C10="","",入力!C10)</f>
        <v>中島</v>
      </c>
      <c r="D17" s="13" t="str">
        <f>IF(入力!E10="","",入力!E10)</f>
        <v>ゆかり</v>
      </c>
      <c r="E17" s="13" t="str">
        <f>IF(入力!C9="","",入力!C9)</f>
        <v>ナカジマ</v>
      </c>
      <c r="F17" s="13" t="str">
        <f>IF(入力!E9="","",入力!E9)</f>
        <v>ユカリ</v>
      </c>
      <c r="G17" s="13">
        <f>IF(入力!G9="","",入力!G9)</f>
        <v>525461508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0811</v>
      </c>
      <c r="T17" s="13" t="str">
        <f>IF(入力!P10="","",入力!P10)</f>
        <v>千葉県東金市台方1431コンフォールオキ106</v>
      </c>
      <c r="U17" s="13" t="str">
        <f>IF(入力!AL9="","",入力!AL9)</f>
        <v>090</v>
      </c>
      <c r="V17" s="13" t="str">
        <f>IF(入力!AK10="","",入力!AK10)</f>
        <v>7808</v>
      </c>
      <c r="W17" s="13" t="str">
        <f>IF(入力!AP10="","",入力!AP10)</f>
        <v>5597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106</v>
      </c>
      <c r="C18" s="13" t="str">
        <f>IF(入力!C12="","",入力!C12)</f>
        <v>中島</v>
      </c>
      <c r="D18" s="13" t="str">
        <f>IF(入力!E12="","",入力!E12)</f>
        <v>隆</v>
      </c>
      <c r="E18" s="13" t="str">
        <f>IF(入力!C11="","",入力!C11)</f>
        <v>ナカジマ</v>
      </c>
      <c r="F18" s="13" t="str">
        <f>IF(入力!E11="","",入力!E11)</f>
        <v>タカシ</v>
      </c>
      <c r="G18" s="13">
        <f>IF(入力!G11="","",入力!G11)</f>
        <v>526649530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36</v>
      </c>
      <c r="M18" s="13"/>
      <c r="N18" s="13"/>
      <c r="O18" s="13"/>
      <c r="P18" s="13"/>
      <c r="Q18" s="13"/>
      <c r="R18" s="13" t="str">
        <f>IF(入力!R11="","",入力!R11)</f>
        <v>283</v>
      </c>
      <c r="S18" s="13" t="str">
        <f>IF(入力!W11="","",入力!W11)</f>
        <v>0811</v>
      </c>
      <c r="T18" s="13" t="str">
        <f>IF(入力!P12="","",入力!P12)</f>
        <v>千葉県東金市台方1431コンフォールオキ106</v>
      </c>
      <c r="U18" s="13" t="str">
        <f>IF(入力!AL11="","",入力!AL11)</f>
        <v>080</v>
      </c>
      <c r="V18" s="13" t="str">
        <f>IF(入力!AK12="","",入力!AK12)</f>
        <v>3545</v>
      </c>
      <c r="W18" s="13" t="str">
        <f>IF(入力!AP12="","",入力!AP12)</f>
        <v>5503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108</v>
      </c>
      <c r="C20" s="13" t="str">
        <f>IF(入力!C14="","",入力!C14)</f>
        <v>石田</v>
      </c>
      <c r="D20" s="13" t="str">
        <f>IF(入力!E14="","",入力!E14)</f>
        <v>祐子</v>
      </c>
      <c r="E20" s="13" t="str">
        <f>IF(入力!C13="","",入力!C13)</f>
        <v>イシダ</v>
      </c>
      <c r="F20" s="13" t="str">
        <f>IF(入力!E13="","",入力!E13)</f>
        <v>ユウコ</v>
      </c>
      <c r="G20" s="13">
        <f>IF(入力!G13="","",入力!G13)</f>
        <v>525460938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52</v>
      </c>
      <c r="M20" s="13"/>
      <c r="N20" s="13"/>
      <c r="O20" s="13"/>
      <c r="P20" s="13"/>
      <c r="Q20" s="13"/>
      <c r="R20" s="13" t="str">
        <f>IF(入力!R13="","",入力!R13)</f>
        <v>283</v>
      </c>
      <c r="S20" s="13" t="str">
        <f>IF(入力!W13="","",入力!W13)</f>
        <v>0021</v>
      </c>
      <c r="T20" s="13" t="str">
        <f>IF(入力!P14="","",入力!P14)</f>
        <v>千葉県東金市東中386</v>
      </c>
      <c r="U20" s="13" t="str">
        <f>IF(入力!AL13="","",入力!AL13)</f>
        <v>090</v>
      </c>
      <c r="V20" s="13" t="str">
        <f>IF(入力!AK14="","",入力!AK14)</f>
        <v>7182</v>
      </c>
      <c r="W20" s="13" t="str">
        <f>IF(入力!AP14="","",入力!AP14)</f>
        <v>4869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109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110</v>
      </c>
      <c r="C22" s="13" t="str">
        <f>IF(入力!C18="","",入力!C18)</f>
        <v>小笠原</v>
      </c>
      <c r="D22" s="13" t="str">
        <f>IF(入力!E18="","",入力!E18)</f>
        <v>武也</v>
      </c>
      <c r="E22" s="13" t="str">
        <f>IF(入力!C17="","",入力!C17)</f>
        <v>オガサワラ</v>
      </c>
      <c r="F22" s="13" t="str">
        <f>IF(入力!E17="","",入力!E17)</f>
        <v>タケヤ</v>
      </c>
      <c r="G22" s="13"/>
      <c r="H22" s="13"/>
      <c r="I22" s="13"/>
      <c r="J22" s="13"/>
      <c r="K22" s="13"/>
      <c r="L22" s="13">
        <f>IF(入力!AT17="","",入力!AT17)</f>
        <v>52</v>
      </c>
      <c r="M22" s="13"/>
      <c r="N22" s="13" t="str">
        <f>IF(入力!C23="","",入力!C23)</f>
        <v>090</v>
      </c>
      <c r="O22" s="13">
        <f>IF(入力!E23="","",入力!E23)</f>
        <v>1121</v>
      </c>
      <c r="P22" s="13">
        <f>IF(入力!G23="","",入力!G23)</f>
        <v>5994</v>
      </c>
      <c r="Q22" s="13"/>
      <c r="R22" s="13" t="str">
        <f>IF(入力!R17="","",入力!R17)</f>
        <v>283</v>
      </c>
      <c r="S22" s="13" t="str">
        <f>IF(入力!W17="","",入力!W17)</f>
        <v>0816</v>
      </c>
      <c r="T22" s="13" t="str">
        <f>IF(入力!P18="","",入力!P18)</f>
        <v>千葉県東金市西福俵69-4</v>
      </c>
      <c r="U22" s="13" t="str">
        <f>IF(入力!AL17="","",入力!AL17)</f>
        <v>090</v>
      </c>
      <c r="V22" s="13" t="str">
        <f>IF(入力!AK18="","",入力!AK18)</f>
        <v>1121</v>
      </c>
      <c r="W22" s="13" t="str">
        <f>IF(入力!AP18="","",入力!AP18)</f>
        <v>5994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111</v>
      </c>
      <c r="C23" s="13" t="str">
        <f>IF(入力!$C$16="","",入力!$C$16)</f>
        <v>鈴木</v>
      </c>
      <c r="D23" s="13" t="str">
        <f>IF(入力!$E$16="","",入力!$E$16)</f>
        <v>渚</v>
      </c>
      <c r="E23" s="13" t="str">
        <f>IF(入力!$C$15="","",入力!$C$15)</f>
        <v>スズキ</v>
      </c>
      <c r="F23" s="13" t="str">
        <f>IF(入力!$E$15="","",入力!$E$15)</f>
        <v>ナギサ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52</v>
      </c>
      <c r="C24" s="51" t="str">
        <f>VLOOKUP($B$51,$A$53:$F$352,3)</f>
        <v>鈴木</v>
      </c>
      <c r="D24" s="51" t="str">
        <f>VLOOKUP($B$51,$A$53:$F$352,4)</f>
        <v>美桜</v>
      </c>
      <c r="E24" s="51" t="str">
        <f>VLOOKUP($B$51,$A$53:$F$352,5)</f>
        <v>スズキ</v>
      </c>
      <c r="F24" s="51" t="str">
        <f>VLOOKUP($B$51,$A$53:$F$352,6)</f>
        <v>ミオ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112</v>
      </c>
      <c r="B51" s="19">
        <f>IF(入力!Y35="","",入力!Y35)</f>
        <v>1</v>
      </c>
    </row>
    <row r="52" spans="1:41">
      <c r="A52" s="20" t="s">
        <v>113</v>
      </c>
      <c r="B52" s="21" t="s">
        <v>114</v>
      </c>
      <c r="C52" s="5" t="s">
        <v>115</v>
      </c>
      <c r="D52" s="5" t="s">
        <v>116</v>
      </c>
      <c r="E52" s="5" t="s">
        <v>117</v>
      </c>
      <c r="F52" s="5" t="s">
        <v>118</v>
      </c>
      <c r="G52" s="5" t="s">
        <v>90</v>
      </c>
      <c r="H52" s="5" t="s">
        <v>119</v>
      </c>
      <c r="I52" s="5" t="s">
        <v>120</v>
      </c>
      <c r="J52" s="5" t="s">
        <v>121</v>
      </c>
      <c r="K52" s="5" t="s">
        <v>122</v>
      </c>
      <c r="L52" s="5" t="s">
        <v>123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鈴木</v>
      </c>
      <c r="D53" s="13" t="str">
        <f>IF(入力!E28="","",入力!E28)</f>
        <v>美桜</v>
      </c>
      <c r="E53" s="13" t="str">
        <f>IF(入力!C27="","",入力!C27)</f>
        <v>スズキ</v>
      </c>
      <c r="F53" s="13" t="str">
        <f>IF(入力!E27="","",入力!E27)</f>
        <v>ミオ</v>
      </c>
      <c r="G53" s="13">
        <f>IF(入力!M27="","",入力!M27)</f>
        <v>524380374</v>
      </c>
      <c r="H53" s="13" t="str">
        <f>IF(入力!I27="","",入力!I27)</f>
        <v>東金市立東小学校</v>
      </c>
      <c r="I53" s="13">
        <f>IF(入力!G27="","",入力!G27)</f>
        <v>5</v>
      </c>
      <c r="J53" s="13">
        <f>IF(入力!P27="","",入力!P27)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中島</v>
      </c>
      <c r="D54" s="13" t="str">
        <f>IF(入力!E30="","",入力!E30)</f>
        <v>ひかり</v>
      </c>
      <c r="E54" s="13" t="str">
        <f>IF(入力!C29="","",入力!C29)</f>
        <v>ナカジマ</v>
      </c>
      <c r="F54" s="13" t="str">
        <f>IF(入力!E29="","",入力!E29)</f>
        <v>ヒカリ</v>
      </c>
      <c r="G54" s="13">
        <f>IF(入力!M29="","",入力!M29)</f>
        <v>525206109</v>
      </c>
      <c r="H54" s="13" t="str">
        <f>IF(入力!I29="","",入力!I29)</f>
        <v>東金市立城西小学校</v>
      </c>
      <c r="I54" s="13">
        <f>IF(入力!G29="","",入力!G29)</f>
        <v>5</v>
      </c>
      <c r="J54" s="13">
        <f>IF(入力!P29="","",入力!P29)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大杉</v>
      </c>
      <c r="D55" s="13" t="str">
        <f>IF(入力!E32="","",入力!E32)</f>
        <v>明日香</v>
      </c>
      <c r="E55" s="13" t="str">
        <f>IF(入力!C31="","",入力!C31)</f>
        <v>オオスギ</v>
      </c>
      <c r="F55" s="13" t="str">
        <f>IF(入力!E31="","",入力!E31)</f>
        <v>アスカ</v>
      </c>
      <c r="G55" s="13">
        <f>IF(入力!M31="","",入力!M31)</f>
        <v>526100512</v>
      </c>
      <c r="H55" s="13" t="str">
        <f>IF(入力!I31="","",入力!I31)</f>
        <v>千葉市立土気南小学校</v>
      </c>
      <c r="I55" s="13">
        <f>IF(入力!G31="","",入力!G31)</f>
        <v>5</v>
      </c>
      <c r="J55" s="13">
        <f>IF(入力!P31="","",入力!P31)</f>
        <v>166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越智</v>
      </c>
      <c r="D56" s="13" t="str">
        <f>IF(入力!E34="","",入力!E34)</f>
        <v>幸奈</v>
      </c>
      <c r="E56" s="13" t="str">
        <f>IF(入力!C33="","",入力!C33)</f>
        <v>オチ</v>
      </c>
      <c r="F56" s="13" t="str">
        <f>IF(入力!E33="","",入力!E33)</f>
        <v>ユキナ</v>
      </c>
      <c r="G56" s="13">
        <f>IF(入力!M33="","",入力!M33)</f>
        <v>523865957</v>
      </c>
      <c r="H56" s="13" t="str">
        <f>IF(入力!I33="","",入力!I33)</f>
        <v>大網白里市立大網小学校</v>
      </c>
      <c r="I56" s="13">
        <f>IF(入力!G33="","",入力!G33)</f>
        <v>5</v>
      </c>
      <c r="J56" s="13">
        <f>IF(入力!P33="","",入力!P33)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布留川</v>
      </c>
      <c r="D57" s="13" t="str">
        <f>IF(入力!E36="","",入力!E36)</f>
        <v>みのり</v>
      </c>
      <c r="E57" s="13" t="str">
        <f>IF(入力!C35="","",入力!C35)</f>
        <v>フルカワ</v>
      </c>
      <c r="F57" s="13" t="str">
        <f>IF(入力!E35="","",入力!E35)</f>
        <v>ミノリ</v>
      </c>
      <c r="G57" s="13">
        <f>IF(入力!M35="","",入力!M35)</f>
        <v>525592066</v>
      </c>
      <c r="H57" s="13" t="str">
        <f>IF(入力!I35="","",入力!I35)</f>
        <v>東金市立東小学校</v>
      </c>
      <c r="I57" s="13">
        <f>IF(入力!G35="","",入力!G35)</f>
        <v>5</v>
      </c>
      <c r="J57" s="13">
        <f>IF(入力!P35="","",入力!P35)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韓</v>
      </c>
      <c r="D58" s="13" t="str">
        <f>IF(入力!E38="","",入力!E38)</f>
        <v>心晴</v>
      </c>
      <c r="E58" s="13" t="str">
        <f>IF(入力!C37="","",入力!C37)</f>
        <v>カン</v>
      </c>
      <c r="F58" s="13" t="str">
        <f>IF(入力!E37="","",入力!E37)</f>
        <v>コハル</v>
      </c>
      <c r="G58" s="13">
        <f>IF(入力!M37="","",入力!M37)</f>
        <v>525592073</v>
      </c>
      <c r="H58" s="13" t="str">
        <f>IF(入力!I37="","",入力!I37)</f>
        <v>東金市立東小学校</v>
      </c>
      <c r="I58" s="13">
        <f>IF(入力!G37="","",入力!G37)</f>
        <v>5</v>
      </c>
      <c r="J58" s="13">
        <f>IF(入力!P37="","",入力!P37)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髙橋</v>
      </c>
      <c r="D59" s="13" t="str">
        <f>IF(入力!E40="","",入力!E40)</f>
        <v>泉花</v>
      </c>
      <c r="E59" s="13" t="str">
        <f>IF(入力!C39="","",入力!C39)</f>
        <v>タカハシ</v>
      </c>
      <c r="F59" s="13" t="str">
        <f>IF(入力!E39="","",入力!E39)</f>
        <v>センカ</v>
      </c>
      <c r="G59" s="13">
        <f>IF(入力!M39="","",入力!M39)</f>
        <v>526593758</v>
      </c>
      <c r="H59" s="13" t="str">
        <f>IF(入力!I39="","",入力!I39)</f>
        <v>東金市立城西小学校</v>
      </c>
      <c r="I59" s="13">
        <f>IF(入力!G39="","",入力!G39)</f>
        <v>5</v>
      </c>
      <c r="J59" s="13">
        <f>IF(入力!P39="","",入力!P39)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見越</v>
      </c>
      <c r="D60" s="13" t="str">
        <f>IF(入力!E42="","",入力!E42)</f>
        <v>瑠莉香</v>
      </c>
      <c r="E60" s="13" t="str">
        <f>IF(入力!C41="","",入力!C41)</f>
        <v>ミコシ</v>
      </c>
      <c r="F60" s="13" t="str">
        <f>IF(入力!E41="","",入力!E41)</f>
        <v>ルリカ</v>
      </c>
      <c r="G60" s="13">
        <f>IF(入力!M41="","",入力!M41)</f>
        <v>522690628</v>
      </c>
      <c r="H60" s="13" t="str">
        <f>IF(入力!I41="","",入力!I41)</f>
        <v>東金市立城西小学校</v>
      </c>
      <c r="I60" s="13">
        <f>IF(入力!G41="","",入力!G41)</f>
        <v>4</v>
      </c>
      <c r="J60" s="13">
        <f>IF(入力!P41="","",入力!P41)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石田</v>
      </c>
      <c r="D61" s="13" t="str">
        <f>IF(入力!E44="","",入力!E44)</f>
        <v>莉子</v>
      </c>
      <c r="E61" s="13" t="str">
        <f>IF(入力!C43="","",入力!C43)</f>
        <v>イシダ</v>
      </c>
      <c r="F61" s="13" t="str">
        <f>IF(入力!E43="","",入力!E43)</f>
        <v>リコ</v>
      </c>
      <c r="G61" s="13">
        <f>IF(入力!M43="","",入力!M43)</f>
        <v>523974574</v>
      </c>
      <c r="H61" s="13" t="str">
        <f>IF(入力!I43="","",入力!I43)</f>
        <v>東金市立豊成小学校</v>
      </c>
      <c r="I61" s="13">
        <f>IF(入力!G43="","",入力!G43)</f>
        <v>4</v>
      </c>
      <c r="J61" s="13">
        <f>IF(入力!P43="","",入力!P43)</f>
        <v>132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長妻</v>
      </c>
      <c r="D62" s="13" t="str">
        <f>IF(入力!E46="","",入力!E46)</f>
        <v>果音</v>
      </c>
      <c r="E62" s="13" t="str">
        <f>IF(入力!C45="","",入力!C45)</f>
        <v>ナガツマ</v>
      </c>
      <c r="F62" s="13" t="str">
        <f>IF(入力!E45="","",入力!E45)</f>
        <v>カノン</v>
      </c>
      <c r="G62" s="13">
        <f>IF(入力!M45="","",入力!M45)</f>
        <v>525204877</v>
      </c>
      <c r="H62" s="13" t="str">
        <f>IF(入力!I45="","",入力!I45)</f>
        <v>東金市立鴇嶺小学校</v>
      </c>
      <c r="I62" s="13">
        <f>IF(入力!G45="","",入力!G45)</f>
        <v>4</v>
      </c>
      <c r="J62" s="13">
        <f>IF(入力!P45="","",入力!P45)</f>
        <v>142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山本</v>
      </c>
      <c r="D63" s="13" t="str">
        <f>IF(入力!E48="","",入力!E48)</f>
        <v>実侑</v>
      </c>
      <c r="E63" s="13" t="str">
        <f>IF(入力!C47="","",入力!C47)</f>
        <v>ヤマモト</v>
      </c>
      <c r="F63" s="13" t="str">
        <f>IF(入力!E47="","",入力!E47)</f>
        <v>ミユ</v>
      </c>
      <c r="G63" s="13">
        <f>IF(入力!M47="","",入力!M47)</f>
        <v>525462543</v>
      </c>
      <c r="H63" s="13" t="str">
        <f>IF(入力!I47="","",入力!I47)</f>
        <v>東金市立正気小学校</v>
      </c>
      <c r="I63" s="13">
        <f>IF(入力!G47="","",入力!G47)</f>
        <v>4</v>
      </c>
      <c r="J63" s="13">
        <f>IF(入力!P47="","",入力!P47)</f>
        <v>141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野島</v>
      </c>
      <c r="D64" s="13" t="str">
        <f>IF(入力!E50="","",入力!E50)</f>
        <v>帆南美</v>
      </c>
      <c r="E64" s="13" t="str">
        <f>IF(入力!C49="","",入力!C49)</f>
        <v>ノジマ</v>
      </c>
      <c r="F64" s="13" t="str">
        <f>IF(入力!E49="","",入力!E49)</f>
        <v>ホナミ</v>
      </c>
      <c r="G64" s="13">
        <f>IF(入力!M49="","",入力!M49)</f>
        <v>525592080</v>
      </c>
      <c r="H64" s="13" t="str">
        <f>IF(入力!I49="","",入力!I49)</f>
        <v>東金市立東小学校</v>
      </c>
      <c r="I64" s="13">
        <f>IF(入力!G49="","",入力!G49)</f>
        <v>3</v>
      </c>
      <c r="J64" s="13">
        <f>IF(入力!P49="","",入力!P49)</f>
        <v>132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髙宮</v>
      </c>
      <c r="D65" s="13" t="str">
        <f>IF(入力!E52="","",入力!E52)</f>
        <v>璃咲</v>
      </c>
      <c r="E65" s="13" t="str">
        <f>IF(入力!C51="","",入力!C51)</f>
        <v>タカミヤ</v>
      </c>
      <c r="F65" s="13" t="str">
        <f>IF(入力!E51="","",入力!E51)</f>
        <v>リサ</v>
      </c>
      <c r="G65" s="13">
        <f>IF(入力!M51="","",入力!M51)</f>
        <v>525592097</v>
      </c>
      <c r="H65" s="13" t="str">
        <f>IF(入力!I51="","",入力!I51)</f>
        <v>東金市立東小学校</v>
      </c>
      <c r="I65" s="13">
        <f>IF(入力!G51="","",入力!G51)</f>
        <v>3</v>
      </c>
      <c r="J65" s="13">
        <f>IF(入力!P51="","",入力!P51)</f>
        <v>136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祐子 石田</cp:lastModifiedBy>
  <cp:revision/>
  <cp:lastPrinted>2025-12-19T09:52:39Z</cp:lastPrinted>
  <dcterms:created xsi:type="dcterms:W3CDTF">2014-04-05T09:56:00Z</dcterms:created>
  <dcterms:modified xsi:type="dcterms:W3CDTF">2025-12-21T23:15:10Z</dcterms:modified>
  <cp:category/>
  <cp:contentStatus/>
</cp:coreProperties>
</file>