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0" yWindow="0" windowWidth="20490" windowHeight="711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<sst xmlns="http://schemas.openxmlformats.org/spreadsheetml/2006/main" count="269" uniqueCount="203">
  <si>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</si>
  <si>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</si>
  <si>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</si>
  <si>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</si>
  <si>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</si>
  <si>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</si>
  <si>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</si>
  <si>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</si>
  <si>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</si>
  <si>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</si>
  <si>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</si>
  <si>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</si>
  <si>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</si>
  <si>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</si>
  <si>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</si>
  <si>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</si>
  <si>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</si>
  <si>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</si>
  <si>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</si>
  <si>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</si>
  <si>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</si>
  <si>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</si>
  <si>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</si>
  <si>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</si>
  <si>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</si>
  <si>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</si>
  <si>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</si>
  <si>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</si>
  <si>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</si>
  <si>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</si>
  <si>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</si>
  <si>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</si>
  <si>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</si>
  <si>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</si>
  <si>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</si>
  <si>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</si>
  <si>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</si>
  <si>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</si>
  <si>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</si>
  <si>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</si>
  <si>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</si>
  <si>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</si>
  <si>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</si>
  <si>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</si>
  <si>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</si>
  <si>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</si>
  <si>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</si>
  <si>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</si>
  <si>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</si>
  <si>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</si>
  <si>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</si>
  <si>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</si>
  <si>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</si>
  <si>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</si>
  <si>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</si>
  <si>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</si>
  <si>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</si>
  <si>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</si>
  <si>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</si>
  <si>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</si>
  <si>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</si>
  <si>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</si>
  <si>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</si>
  <si>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</si>
  <si>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</si>
  <si>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</si>
  <si>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</si>
  <si>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</si>
  <si>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</si>
  <si>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</si>
  <si>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</si>
  <si>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</si>
  <si>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</si>
  <si>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</si>
  <si>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</si>
  <si>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</si>
  <si>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</si>
  <si>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</si>
  <si>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</si>
  <si>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</si>
  <si>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</si>
  <si>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</si>
  <si>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</si>
  <si>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</si>
  <si>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</si>
  <si>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</si>
  <si>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</si>
  <si>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</si>
  <si>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</si>
  <si>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</si>
  <si>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</si>
  <si>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</si>
  <si>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</si>
  <si>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</si>
  <si>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</si>
  <si>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</si>
  <si>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</si>
  <si>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</si>
  <si>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</si>
  <si>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</si>
  <si>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</si>
  <si>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</si>
  <si>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</si>
  <si>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</si>
  <si>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</si>
  <si>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</si>
  <si>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</si>
  <si>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</si>
  <si>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</si>
  <si>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</si>
  <si>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</si>
  <si>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</si>
  <si>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</si>
  <si>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</si>
  <si>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</si>
  <si>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</si>
  <si>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</si>
  <si>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</si>
  <si>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</si>
  <si>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</si>
  <si>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</si>
  <si>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</si>
  <si>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</si>
  <si>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市原市</t>
    <rPh sb="0" eb="3">
      <t>イチハラシ</t>
    </rPh>
    <phoneticPr fontId="2"/>
  </si>
  <si>
    <t>チグサジュニアバレーボールクラブ</t>
    <phoneticPr fontId="2"/>
  </si>
  <si>
    <t>千種ジュニアバレーボールクラブ</t>
    <rPh sb="0" eb="2">
      <t>チグサ</t>
    </rPh>
    <phoneticPr fontId="2"/>
  </si>
  <si>
    <t>ササキ</t>
    <phoneticPr fontId="2"/>
  </si>
  <si>
    <t>ヒロアキ</t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</si>
  <si>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</si>
  <si>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</si>
  <si>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ホシ</t>
    <phoneticPr fontId="2"/>
  </si>
  <si>
    <t>リカ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</si>
  <si>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</si>
  <si>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</si>
  <si>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市原市千種７－１３－９</t>
    <rPh sb="0" eb="3">
      <t>イチハラシ</t>
    </rPh>
    <rPh sb="3" eb="5">
      <t>チグサ</t>
    </rPh>
    <phoneticPr fontId="2"/>
  </si>
  <si>
    <t>市原市飯沼１３５－１１</t>
    <rPh sb="0" eb="3">
      <t>イチハラシ</t>
    </rPh>
    <rPh sb="3" eb="5">
      <t>イイヌマ</t>
    </rPh>
    <phoneticPr fontId="2"/>
  </si>
  <si>
    <t>ササキ</t>
    <phoneticPr fontId="2"/>
  </si>
  <si>
    <t>ヒロアキ</t>
    <phoneticPr fontId="2"/>
  </si>
  <si>
    <t>ササキ</t>
    <phoneticPr fontId="2"/>
  </si>
  <si>
    <t>オクイ</t>
    <phoneticPr fontId="2"/>
  </si>
  <si>
    <t>ヒリュウ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</si>
  <si>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</si>
  <si>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</si>
  <si>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潮田</t>
    <rPh sb="0" eb="2">
      <t>ウシオダ</t>
    </rPh>
    <phoneticPr fontId="2"/>
  </si>
  <si>
    <t>結音</t>
    <rPh sb="0" eb="2">
      <t>ケツオト</t>
    </rPh>
    <phoneticPr fontId="2"/>
  </si>
  <si>
    <t>ウシオダ</t>
    <phoneticPr fontId="2"/>
  </si>
  <si>
    <t>ユノ</t>
    <phoneticPr fontId="2"/>
  </si>
  <si>
    <t>サコダ</t>
    <phoneticPr fontId="2"/>
  </si>
  <si>
    <t>ヨウ</t>
    <phoneticPr fontId="2"/>
  </si>
  <si>
    <t>迫田</t>
    <rPh sb="0" eb="2">
      <t>サコダ</t>
    </rPh>
    <phoneticPr fontId="2"/>
  </si>
  <si>
    <t>遥</t>
    <rPh sb="0" eb="1">
      <t>ヨウ</t>
    </rPh>
    <phoneticPr fontId="2"/>
  </si>
  <si>
    <t>皇龍</t>
    <rPh sb="0" eb="2">
      <t>スベラギリュウ</t>
    </rPh>
    <phoneticPr fontId="2"/>
  </si>
  <si>
    <t>オクイ</t>
    <phoneticPr fontId="2"/>
  </si>
  <si>
    <t>コウリュウ</t>
    <phoneticPr fontId="2"/>
  </si>
  <si>
    <t>０７０</t>
    <phoneticPr fontId="2"/>
  </si>
  <si>
    <t>1405</t>
    <phoneticPr fontId="2"/>
  </si>
  <si>
    <t>7479</t>
    <phoneticPr fontId="2"/>
  </si>
  <si>
    <t>0436</t>
    <phoneticPr fontId="2"/>
  </si>
  <si>
    <t>26</t>
    <phoneticPr fontId="2"/>
  </si>
  <si>
    <t>0850</t>
    <phoneticPr fontId="2"/>
  </si>
  <si>
    <t>070</t>
    <phoneticPr fontId="2"/>
  </si>
  <si>
    <t>299</t>
    <phoneticPr fontId="2"/>
  </si>
  <si>
    <t>0109</t>
    <phoneticPr fontId="2"/>
  </si>
  <si>
    <t>３７５２</t>
    <phoneticPr fontId="2"/>
  </si>
  <si>
    <t>８２２６</t>
    <phoneticPr fontId="2"/>
  </si>
  <si>
    <t>080</t>
    <phoneticPr fontId="2"/>
  </si>
  <si>
    <t>内房</t>
    <rPh sb="0" eb="2">
      <t>ウチボウ</t>
    </rPh>
    <phoneticPr fontId="2"/>
  </si>
  <si>
    <t>姉崎</t>
    <rPh sb="0" eb="2">
      <t>アネサキ</t>
    </rPh>
    <phoneticPr fontId="2"/>
  </si>
  <si>
    <t>290</t>
    <phoneticPr fontId="2"/>
  </si>
  <si>
    <t>0037</t>
    <phoneticPr fontId="2"/>
  </si>
  <si>
    <t>299</t>
    <phoneticPr fontId="2"/>
  </si>
  <si>
    <t>0111</t>
    <phoneticPr fontId="2"/>
  </si>
  <si>
    <t>080</t>
    <phoneticPr fontId="2"/>
  </si>
  <si>
    <t>5426</t>
    <phoneticPr fontId="2"/>
  </si>
  <si>
    <t>5415</t>
    <phoneticPr fontId="2"/>
  </si>
  <si>
    <t>市原市姉崎１３０２</t>
    <rPh sb="0" eb="3">
      <t>イチハラシ</t>
    </rPh>
    <rPh sb="3" eb="5">
      <t>アネサキ</t>
    </rPh>
    <phoneticPr fontId="2"/>
  </si>
  <si>
    <t>299</t>
    <phoneticPr fontId="2"/>
  </si>
  <si>
    <t>0109</t>
    <phoneticPr fontId="2"/>
  </si>
  <si>
    <t>松本</t>
    <rPh sb="0" eb="2">
      <t>マツモト</t>
    </rPh>
    <phoneticPr fontId="2"/>
  </si>
  <si>
    <t>結月</t>
    <rPh sb="0" eb="2">
      <t>ユヅキ</t>
    </rPh>
    <phoneticPr fontId="2"/>
  </si>
  <si>
    <t>マツモト</t>
    <phoneticPr fontId="2"/>
  </si>
  <si>
    <t>ユヅキ</t>
    <phoneticPr fontId="2"/>
  </si>
  <si>
    <t>小林</t>
    <rPh sb="0" eb="2">
      <t>コバヤシ</t>
    </rPh>
    <phoneticPr fontId="2"/>
  </si>
  <si>
    <t>蒼茉</t>
    <rPh sb="0" eb="1">
      <t>ソウ</t>
    </rPh>
    <rPh sb="1" eb="2">
      <t>マツ</t>
    </rPh>
    <phoneticPr fontId="2"/>
  </si>
  <si>
    <t>コバヤシ</t>
    <phoneticPr fontId="2"/>
  </si>
  <si>
    <t>ソウマ</t>
    <phoneticPr fontId="2"/>
  </si>
  <si>
    <t>ウシオダ</t>
    <phoneticPr fontId="2"/>
  </si>
  <si>
    <t>レイタ</t>
    <phoneticPr fontId="2"/>
  </si>
  <si>
    <t>千種小学校</t>
    <rPh sb="0" eb="2">
      <t>チグサ</t>
    </rPh>
    <rPh sb="2" eb="5">
      <t>ショウガッコウ</t>
    </rPh>
    <phoneticPr fontId="2"/>
  </si>
  <si>
    <t>蔵波小学校</t>
    <rPh sb="0" eb="2">
      <t>クラナミ</t>
    </rPh>
    <phoneticPr fontId="2"/>
  </si>
  <si>
    <t>五井小学校</t>
    <rPh sb="0" eb="2">
      <t>ゴイ</t>
    </rPh>
    <phoneticPr fontId="2"/>
  </si>
  <si>
    <t>明神小学校</t>
    <rPh sb="0" eb="2">
      <t>ミョウジン</t>
    </rPh>
    <phoneticPr fontId="2"/>
  </si>
  <si>
    <t>南清小学校</t>
    <rPh sb="0" eb="1">
      <t>ナン</t>
    </rPh>
    <rPh sb="1" eb="2">
      <t>セイ</t>
    </rPh>
    <phoneticPr fontId="2"/>
  </si>
  <si>
    <t>諸見里</t>
    <rPh sb="0" eb="3">
      <t>モロミザト</t>
    </rPh>
    <phoneticPr fontId="2"/>
  </si>
  <si>
    <t>寿江</t>
    <rPh sb="0" eb="2">
      <t>ヒサエ</t>
    </rPh>
    <phoneticPr fontId="2"/>
  </si>
  <si>
    <t>モロミザト</t>
    <phoneticPr fontId="2"/>
  </si>
  <si>
    <t>ヒサエ</t>
    <phoneticPr fontId="2"/>
  </si>
  <si>
    <t>怜大</t>
    <rPh sb="0" eb="1">
      <t>レイ</t>
    </rPh>
    <rPh sb="1" eb="2">
      <t>ダイ</t>
    </rPh>
    <phoneticPr fontId="2"/>
  </si>
  <si>
    <t>国分寺台小学校</t>
    <rPh sb="0" eb="3">
      <t>コクブンジ</t>
    </rPh>
    <rPh sb="3" eb="4">
      <t>ダイ</t>
    </rPh>
    <phoneticPr fontId="2"/>
  </si>
  <si>
    <t>花帆</t>
    <rPh sb="0" eb="2">
      <t>カホ</t>
    </rPh>
    <phoneticPr fontId="2"/>
  </si>
  <si>
    <t>ササキ</t>
    <phoneticPr fontId="2"/>
  </si>
  <si>
    <t>カホ</t>
    <phoneticPr fontId="2"/>
  </si>
  <si>
    <t>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</si>
</sst>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79" xfId="0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/>
      <protection locked="0"/>
    </xf>
    <xf numFmtId="0" fontId="20" fillId="0" borderId="81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3" fillId="0" borderId="43" xfId="0" applyFont="1" applyBorder="1" applyAlignment="1" applyProtection="1">
      <alignment horizontal="center" vertical="center" shrinkToFit="1"/>
      <protection locked="0"/>
    </xf>
    <xf numFmtId="0" fontId="23" fillId="0" borderId="44" xfId="0" applyFont="1" applyBorder="1" applyAlignment="1" applyProtection="1">
      <alignment horizontal="center" vertical="center" shrinkToFit="1"/>
      <protection locked="0"/>
    </xf>
    <xf numFmtId="0" fontId="23" fillId="0" borderId="45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9" zoomScaleNormal="100" workbookViewId="0">
      <selection activeCell="M43" sqref="M43:O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204" t="s">
        <v>1</v>
      </c>
      <c r="B2" s="205"/>
      <c r="C2" s="206" t="s">
        <v>124</v>
      </c>
      <c r="D2" s="207"/>
      <c r="E2" s="207"/>
      <c r="F2" s="207"/>
      <c r="G2" s="207"/>
      <c r="H2" s="207"/>
      <c r="I2" s="208"/>
      <c r="J2" s="64" t="s">
        <v>2</v>
      </c>
      <c r="K2" s="65"/>
      <c r="L2" s="65"/>
      <c r="M2" s="65"/>
      <c r="N2" s="65"/>
      <c r="O2" s="66"/>
      <c r="P2" s="64" t="s">
        <v>3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203" t="s">
        <v>4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64"/>
      <c r="AT2" s="34"/>
      <c r="AV2" s="23" t="s">
        <v>5</v>
      </c>
      <c r="AW2" t="s">
        <v>6</v>
      </c>
      <c r="AX2" t="s">
        <v>7</v>
      </c>
    </row>
    <row r="3" spans="1:51" ht="24" customHeight="1">
      <c r="A3" s="209" t="s">
        <v>8</v>
      </c>
      <c r="B3" s="210"/>
      <c r="C3" s="211" t="s">
        <v>125</v>
      </c>
      <c r="D3" s="212"/>
      <c r="E3" s="212"/>
      <c r="F3" s="212"/>
      <c r="G3" s="212"/>
      <c r="H3" s="212"/>
      <c r="I3" s="213"/>
      <c r="J3" s="61" t="s">
        <v>18</v>
      </c>
      <c r="K3" s="62"/>
      <c r="L3" s="62"/>
      <c r="M3" s="62"/>
      <c r="N3" s="62"/>
      <c r="O3" s="63"/>
      <c r="P3" s="201" t="s">
        <v>123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35"/>
      <c r="AV3" s="23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81" t="s">
        <v>13</v>
      </c>
      <c r="B4" s="82"/>
      <c r="C4" s="71">
        <v>433737015</v>
      </c>
      <c r="D4" s="72"/>
      <c r="E4" s="72"/>
      <c r="F4" s="72"/>
      <c r="G4" s="72"/>
      <c r="H4" s="72"/>
      <c r="I4" s="73"/>
      <c r="J4" s="90" t="s">
        <v>14</v>
      </c>
      <c r="K4" s="91"/>
      <c r="L4" s="91"/>
      <c r="M4" s="91"/>
      <c r="N4" s="91"/>
      <c r="O4" s="92"/>
      <c r="P4" s="187" t="s">
        <v>15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8"/>
      <c r="AT4" s="35"/>
      <c r="AV4" s="23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17</v>
      </c>
      <c r="B5" s="84"/>
      <c r="C5" s="74"/>
      <c r="D5" s="75"/>
      <c r="E5" s="75"/>
      <c r="F5" s="75"/>
      <c r="G5" s="75"/>
      <c r="H5" s="75"/>
      <c r="I5" s="76"/>
      <c r="J5" s="126"/>
      <c r="K5" s="126"/>
      <c r="L5" s="126"/>
      <c r="M5" s="126"/>
      <c r="N5" s="126"/>
      <c r="O5" s="126"/>
      <c r="P5" s="189" t="s">
        <v>166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1" t="s">
        <v>167</v>
      </c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3"/>
      <c r="AT5" s="35"/>
      <c r="AV5" s="23" t="s">
        <v>18</v>
      </c>
      <c r="AW5" t="s">
        <v>19</v>
      </c>
    </row>
    <row r="6" spans="1:51" ht="22.5" customHeight="1">
      <c r="A6" s="77" t="s">
        <v>20</v>
      </c>
      <c r="B6" s="78"/>
      <c r="C6" s="223" t="s">
        <v>21</v>
      </c>
      <c r="D6" s="224"/>
      <c r="E6" s="195" t="s">
        <v>22</v>
      </c>
      <c r="F6" s="196"/>
      <c r="G6" s="69" t="s">
        <v>23</v>
      </c>
      <c r="H6" s="69"/>
      <c r="I6" s="69"/>
      <c r="J6" s="69" t="s">
        <v>24</v>
      </c>
      <c r="K6" s="69"/>
      <c r="L6" s="69"/>
      <c r="M6" s="69" t="s">
        <v>25</v>
      </c>
      <c r="N6" s="69"/>
      <c r="O6" s="69"/>
      <c r="P6" s="188" t="s">
        <v>26</v>
      </c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200" t="s">
        <v>27</v>
      </c>
      <c r="AL6" s="200"/>
      <c r="AM6" s="200"/>
      <c r="AN6" s="200"/>
      <c r="AO6" s="200"/>
      <c r="AP6" s="200"/>
      <c r="AQ6" s="200"/>
      <c r="AR6" s="200"/>
      <c r="AS6" s="200"/>
      <c r="AT6" s="36" t="s">
        <v>28</v>
      </c>
    </row>
    <row r="7" spans="1:51" ht="13.5" customHeight="1">
      <c r="A7" s="77"/>
      <c r="B7" s="78"/>
      <c r="C7" s="127" t="s">
        <v>126</v>
      </c>
      <c r="D7" s="113"/>
      <c r="E7" s="88" t="s">
        <v>127</v>
      </c>
      <c r="F7" s="89"/>
      <c r="G7" s="70">
        <v>507365985</v>
      </c>
      <c r="H7" s="70"/>
      <c r="I7" s="70"/>
      <c r="J7" s="70"/>
      <c r="K7" s="70"/>
      <c r="L7" s="70"/>
      <c r="M7" s="70">
        <v>225090</v>
      </c>
      <c r="N7" s="70"/>
      <c r="O7" s="70"/>
      <c r="P7" s="67" t="s">
        <v>29</v>
      </c>
      <c r="Q7" s="68"/>
      <c r="R7" s="86" t="s">
        <v>161</v>
      </c>
      <c r="S7" s="86"/>
      <c r="T7" s="86"/>
      <c r="U7" s="86"/>
      <c r="V7" s="29" t="s">
        <v>30</v>
      </c>
      <c r="W7" s="85" t="s">
        <v>162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7" t="s">
        <v>31</v>
      </c>
      <c r="AL7" s="128" t="s">
        <v>154</v>
      </c>
      <c r="AM7" s="128"/>
      <c r="AN7" s="128"/>
      <c r="AO7" s="128"/>
      <c r="AP7" s="128"/>
      <c r="AQ7" s="128"/>
      <c r="AR7" s="128"/>
      <c r="AS7" s="38" t="s">
        <v>32</v>
      </c>
      <c r="AT7" s="250">
        <v>52</v>
      </c>
    </row>
    <row r="8" spans="1:51" ht="18" customHeight="1">
      <c r="A8" s="77"/>
      <c r="B8" s="78"/>
      <c r="C8" s="135" t="s">
        <v>128</v>
      </c>
      <c r="D8" s="116"/>
      <c r="E8" s="134" t="s">
        <v>129</v>
      </c>
      <c r="F8" s="117"/>
      <c r="G8" s="70"/>
      <c r="H8" s="70"/>
      <c r="I8" s="70"/>
      <c r="J8" s="70"/>
      <c r="K8" s="70"/>
      <c r="L8" s="70"/>
      <c r="M8" s="70"/>
      <c r="N8" s="70"/>
      <c r="O8" s="70"/>
      <c r="P8" s="129" t="s">
        <v>134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155</v>
      </c>
      <c r="AL8" s="132"/>
      <c r="AM8" s="132"/>
      <c r="AN8" s="132"/>
      <c r="AO8" s="39" t="s">
        <v>30</v>
      </c>
      <c r="AP8" s="132" t="s">
        <v>156</v>
      </c>
      <c r="AQ8" s="132"/>
      <c r="AR8" s="132"/>
      <c r="AS8" s="133"/>
      <c r="AT8" s="250"/>
    </row>
    <row r="9" spans="1:51" ht="14.45" customHeight="1">
      <c r="A9" s="77" t="s">
        <v>33</v>
      </c>
      <c r="B9" s="78"/>
      <c r="C9" s="127" t="s">
        <v>130</v>
      </c>
      <c r="D9" s="113"/>
      <c r="E9" s="88" t="s">
        <v>131</v>
      </c>
      <c r="F9" s="89"/>
      <c r="G9" s="70">
        <v>512416795</v>
      </c>
      <c r="H9" s="70"/>
      <c r="I9" s="70"/>
      <c r="J9" s="70">
        <v>14050</v>
      </c>
      <c r="K9" s="70"/>
      <c r="L9" s="70"/>
      <c r="M9" s="70">
        <v>412516</v>
      </c>
      <c r="N9" s="70"/>
      <c r="O9" s="70"/>
      <c r="P9" s="67" t="s">
        <v>29</v>
      </c>
      <c r="Q9" s="68"/>
      <c r="R9" s="86" t="s">
        <v>168</v>
      </c>
      <c r="S9" s="86"/>
      <c r="T9" s="86"/>
      <c r="U9" s="86"/>
      <c r="V9" s="29" t="s">
        <v>30</v>
      </c>
      <c r="W9" s="85" t="s">
        <v>169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7" t="s">
        <v>31</v>
      </c>
      <c r="AL9" s="128" t="s">
        <v>165</v>
      </c>
      <c r="AM9" s="128"/>
      <c r="AN9" s="128"/>
      <c r="AO9" s="128"/>
      <c r="AP9" s="128"/>
      <c r="AQ9" s="128"/>
      <c r="AR9" s="128"/>
      <c r="AS9" s="38" t="s">
        <v>32</v>
      </c>
      <c r="AT9" s="251">
        <v>41</v>
      </c>
    </row>
    <row r="10" spans="1:51" ht="18" customHeight="1">
      <c r="A10" s="77"/>
      <c r="B10" s="78"/>
      <c r="C10" s="135" t="s">
        <v>132</v>
      </c>
      <c r="D10" s="116"/>
      <c r="E10" s="134" t="s">
        <v>133</v>
      </c>
      <c r="F10" s="117"/>
      <c r="G10" s="70"/>
      <c r="H10" s="70"/>
      <c r="I10" s="70"/>
      <c r="J10" s="70"/>
      <c r="K10" s="70"/>
      <c r="L10" s="70"/>
      <c r="M10" s="70"/>
      <c r="N10" s="70"/>
      <c r="O10" s="70"/>
      <c r="P10" s="129" t="s">
        <v>135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97"/>
      <c r="AK10" s="199" t="s">
        <v>163</v>
      </c>
      <c r="AL10" s="132"/>
      <c r="AM10" s="132"/>
      <c r="AN10" s="132"/>
      <c r="AO10" s="39" t="s">
        <v>30</v>
      </c>
      <c r="AP10" s="136" t="s">
        <v>164</v>
      </c>
      <c r="AQ10" s="132"/>
      <c r="AR10" s="132"/>
      <c r="AS10" s="133"/>
      <c r="AT10" s="251"/>
    </row>
    <row r="11" spans="1:51" ht="14.45" customHeight="1">
      <c r="A11" s="77" t="s">
        <v>34</v>
      </c>
      <c r="B11" s="78"/>
      <c r="C11" s="120" t="s">
        <v>195</v>
      </c>
      <c r="D11" s="113"/>
      <c r="E11" s="121" t="s">
        <v>196</v>
      </c>
      <c r="F11" s="89"/>
      <c r="G11" s="70">
        <v>512416805</v>
      </c>
      <c r="H11" s="70"/>
      <c r="I11" s="70"/>
      <c r="J11" s="70"/>
      <c r="K11" s="70"/>
      <c r="L11" s="70"/>
      <c r="M11" s="70"/>
      <c r="N11" s="70"/>
      <c r="O11" s="70"/>
      <c r="P11" s="67" t="s">
        <v>29</v>
      </c>
      <c r="Q11" s="68"/>
      <c r="R11" s="86" t="s">
        <v>170</v>
      </c>
      <c r="S11" s="86"/>
      <c r="T11" s="86"/>
      <c r="U11" s="86"/>
      <c r="V11" s="29" t="s">
        <v>30</v>
      </c>
      <c r="W11" s="85" t="s">
        <v>171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7" t="s">
        <v>31</v>
      </c>
      <c r="AL11" s="128" t="s">
        <v>172</v>
      </c>
      <c r="AM11" s="128"/>
      <c r="AN11" s="128"/>
      <c r="AO11" s="128"/>
      <c r="AP11" s="128"/>
      <c r="AQ11" s="128"/>
      <c r="AR11" s="128"/>
      <c r="AS11" s="38" t="s">
        <v>32</v>
      </c>
      <c r="AT11" s="251">
        <v>50</v>
      </c>
    </row>
    <row r="12" spans="1:51" ht="18" customHeight="1">
      <c r="A12" s="77"/>
      <c r="B12" s="78"/>
      <c r="C12" s="118" t="s">
        <v>193</v>
      </c>
      <c r="D12" s="116"/>
      <c r="E12" s="119" t="s">
        <v>194</v>
      </c>
      <c r="F12" s="117"/>
      <c r="G12" s="70"/>
      <c r="H12" s="70"/>
      <c r="I12" s="70"/>
      <c r="J12" s="70"/>
      <c r="K12" s="70"/>
      <c r="L12" s="70"/>
      <c r="M12" s="70"/>
      <c r="N12" s="70"/>
      <c r="O12" s="70"/>
      <c r="P12" s="129" t="s">
        <v>175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97"/>
      <c r="AK12" s="131" t="s">
        <v>173</v>
      </c>
      <c r="AL12" s="132"/>
      <c r="AM12" s="132"/>
      <c r="AN12" s="132"/>
      <c r="AO12" s="39" t="s">
        <v>30</v>
      </c>
      <c r="AP12" s="132" t="s">
        <v>174</v>
      </c>
      <c r="AQ12" s="132"/>
      <c r="AR12" s="132"/>
      <c r="AS12" s="133"/>
      <c r="AT12" s="251"/>
    </row>
    <row r="13" spans="1:51" ht="15" customHeight="1">
      <c r="A13" s="77" t="s">
        <v>35</v>
      </c>
      <c r="B13" s="78"/>
      <c r="C13" s="127" t="s">
        <v>136</v>
      </c>
      <c r="D13" s="113"/>
      <c r="E13" s="88" t="s">
        <v>137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5"/>
      <c r="Q13" s="26"/>
      <c r="R13" s="181"/>
      <c r="S13" s="181"/>
      <c r="T13" s="181"/>
      <c r="U13" s="181"/>
      <c r="V13" s="27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6"/>
      <c r="AK13" s="40"/>
      <c r="AL13" s="174"/>
      <c r="AM13" s="174"/>
      <c r="AN13" s="174"/>
      <c r="AO13" s="174"/>
      <c r="AP13" s="174"/>
      <c r="AQ13" s="174"/>
      <c r="AR13" s="174"/>
      <c r="AS13" s="41"/>
      <c r="AT13" s="252"/>
    </row>
    <row r="14" spans="1:51" ht="18" customHeight="1">
      <c r="A14" s="77"/>
      <c r="B14" s="78"/>
      <c r="C14" s="135" t="s">
        <v>128</v>
      </c>
      <c r="D14" s="116"/>
      <c r="E14" s="134" t="s">
        <v>129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7"/>
      <c r="AK14" s="178"/>
      <c r="AL14" s="179"/>
      <c r="AM14" s="179"/>
      <c r="AN14" s="179"/>
      <c r="AO14" s="42"/>
      <c r="AP14" s="179"/>
      <c r="AQ14" s="179"/>
      <c r="AR14" s="179"/>
      <c r="AS14" s="180"/>
      <c r="AT14" s="252"/>
    </row>
    <row r="15" spans="1:51" ht="15" customHeight="1">
      <c r="A15" s="125" t="s">
        <v>36</v>
      </c>
      <c r="B15" s="78"/>
      <c r="C15" s="127" t="s">
        <v>138</v>
      </c>
      <c r="D15" s="113"/>
      <c r="E15" s="88" t="s">
        <v>127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7" t="s">
        <v>29</v>
      </c>
      <c r="Q15" s="68"/>
      <c r="R15" s="86" t="s">
        <v>176</v>
      </c>
      <c r="S15" s="86"/>
      <c r="T15" s="86"/>
      <c r="U15" s="86"/>
      <c r="V15" s="29" t="s">
        <v>30</v>
      </c>
      <c r="W15" s="85" t="s">
        <v>177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7" t="s">
        <v>31</v>
      </c>
      <c r="AL15" s="128" t="s">
        <v>157</v>
      </c>
      <c r="AM15" s="128"/>
      <c r="AN15" s="128"/>
      <c r="AO15" s="128"/>
      <c r="AP15" s="128"/>
      <c r="AQ15" s="128"/>
      <c r="AR15" s="128"/>
      <c r="AS15" s="38" t="s">
        <v>32</v>
      </c>
      <c r="AT15" s="251">
        <v>52</v>
      </c>
    </row>
    <row r="16" spans="1:51" ht="18" customHeight="1">
      <c r="A16" s="77"/>
      <c r="B16" s="78"/>
      <c r="C16" s="135" t="s">
        <v>128</v>
      </c>
      <c r="D16" s="116"/>
      <c r="E16" s="134" t="s">
        <v>129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9" t="s">
        <v>134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97"/>
      <c r="AK16" s="131" t="s">
        <v>158</v>
      </c>
      <c r="AL16" s="132"/>
      <c r="AM16" s="132"/>
      <c r="AN16" s="132"/>
      <c r="AO16" s="39" t="s">
        <v>30</v>
      </c>
      <c r="AP16" s="132" t="s">
        <v>159</v>
      </c>
      <c r="AQ16" s="132"/>
      <c r="AR16" s="132"/>
      <c r="AS16" s="133"/>
      <c r="AT16" s="251"/>
    </row>
    <row r="17" spans="1:46">
      <c r="A17" s="77" t="s">
        <v>37</v>
      </c>
      <c r="B17" s="78"/>
      <c r="C17" s="145" t="str">
        <f>IF(P16="","",P16)</f>
        <v>市原市千種７－１３－９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43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5"/>
    </row>
    <row r="18" spans="1:46">
      <c r="A18" s="77"/>
      <c r="B18" s="78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46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8"/>
    </row>
    <row r="19" spans="1:46" ht="14.45" customHeight="1">
      <c r="A19" s="77" t="s">
        <v>38</v>
      </c>
      <c r="B19" s="78"/>
      <c r="C19" s="145" t="str">
        <f>IF(AL15="","",AL15&amp;"-"&amp;AK16&amp;"-"&amp;AP16)</f>
        <v>0436-26-0850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6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8"/>
    </row>
    <row r="20" spans="1:46" ht="14.45" customHeight="1">
      <c r="A20" s="77"/>
      <c r="B20" s="78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6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8"/>
    </row>
    <row r="21" spans="1:46" ht="14.45" customHeight="1">
      <c r="A21" s="77" t="s">
        <v>39</v>
      </c>
      <c r="B21" s="78"/>
      <c r="C21" s="55" t="s">
        <v>160</v>
      </c>
      <c r="D21" s="56"/>
      <c r="E21" s="56">
        <v>1405</v>
      </c>
      <c r="F21" s="56"/>
      <c r="G21" s="56">
        <v>7479</v>
      </c>
      <c r="H21" s="56"/>
      <c r="I21" s="30"/>
      <c r="J21" s="30"/>
      <c r="K21" s="30"/>
      <c r="L21" s="30"/>
      <c r="M21" s="30"/>
      <c r="N21" s="30"/>
      <c r="O21" s="31"/>
      <c r="P21" s="46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8"/>
    </row>
    <row r="22" spans="1:46" ht="14.45" customHeight="1" thickBot="1">
      <c r="A22" s="79"/>
      <c r="B22" s="80"/>
      <c r="C22" s="57"/>
      <c r="D22" s="58"/>
      <c r="E22" s="58"/>
      <c r="F22" s="58"/>
      <c r="G22" s="58"/>
      <c r="H22" s="58"/>
      <c r="I22" s="32"/>
      <c r="J22" s="32"/>
      <c r="K22" s="32"/>
      <c r="L22" s="32"/>
      <c r="M22" s="32"/>
      <c r="N22" s="32"/>
      <c r="O22" s="33"/>
      <c r="P22" s="49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1"/>
    </row>
    <row r="23" spans="1:46" ht="14.1" customHeight="1" thickBot="1">
      <c r="A23" s="123" t="s">
        <v>40</v>
      </c>
      <c r="B23" s="122" t="s">
        <v>41</v>
      </c>
      <c r="C23" s="146" t="s">
        <v>42</v>
      </c>
      <c r="D23" s="147"/>
      <c r="E23" s="148" t="s">
        <v>43</v>
      </c>
      <c r="F23" s="149"/>
      <c r="G23" s="122" t="s">
        <v>44</v>
      </c>
      <c r="H23" s="122"/>
      <c r="I23" s="122" t="s">
        <v>45</v>
      </c>
      <c r="J23" s="122"/>
      <c r="K23" s="122"/>
      <c r="L23" s="122"/>
      <c r="M23" s="122" t="s">
        <v>46</v>
      </c>
      <c r="N23" s="122"/>
      <c r="O23" s="122"/>
      <c r="P23" s="220" t="s">
        <v>47</v>
      </c>
      <c r="Q23" s="122"/>
      <c r="R23" s="122"/>
      <c r="S23" s="122"/>
      <c r="T23" s="22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8"/>
      <c r="C24" s="160" t="s">
        <v>48</v>
      </c>
      <c r="D24" s="161"/>
      <c r="E24" s="162" t="s">
        <v>49</v>
      </c>
      <c r="F24" s="163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22"/>
      <c r="U24" s="1"/>
      <c r="V24" s="1"/>
      <c r="W24" s="1"/>
      <c r="X24" s="1"/>
      <c r="Y24" s="137" t="s">
        <v>50</v>
      </c>
      <c r="Z24" s="138"/>
      <c r="AA24" s="138"/>
      <c r="AB24" s="138"/>
      <c r="AC24" s="138"/>
      <c r="AD24" s="138"/>
      <c r="AE24" s="138"/>
      <c r="AF24" s="138"/>
      <c r="AG24" s="13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44" t="s">
        <v>202</v>
      </c>
      <c r="C25" s="127" t="s">
        <v>200</v>
      </c>
      <c r="D25" s="113"/>
      <c r="E25" s="88" t="s">
        <v>201</v>
      </c>
      <c r="F25" s="89"/>
      <c r="G25" s="93">
        <v>6</v>
      </c>
      <c r="H25" s="95"/>
      <c r="I25" s="107" t="s">
        <v>188</v>
      </c>
      <c r="J25" s="94"/>
      <c r="K25" s="94"/>
      <c r="L25" s="95"/>
      <c r="M25" s="93">
        <v>519652509</v>
      </c>
      <c r="N25" s="94"/>
      <c r="O25" s="95"/>
      <c r="P25" s="93">
        <v>149</v>
      </c>
      <c r="Q25" s="94"/>
      <c r="R25" s="94"/>
      <c r="S25" s="94"/>
      <c r="T25" s="99"/>
      <c r="U25" s="1"/>
      <c r="V25" s="1"/>
      <c r="W25" s="1"/>
      <c r="X25" s="1"/>
      <c r="Y25" s="101">
        <v>6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35" t="s">
        <v>128</v>
      </c>
      <c r="D26" s="116"/>
      <c r="E26" s="134" t="s">
        <v>199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40" t="s">
        <v>139</v>
      </c>
      <c r="D27" s="141"/>
      <c r="E27" s="142" t="s">
        <v>140</v>
      </c>
      <c r="F27" s="143"/>
      <c r="G27" s="93">
        <v>6</v>
      </c>
      <c r="H27" s="95"/>
      <c r="I27" s="107" t="s">
        <v>189</v>
      </c>
      <c r="J27" s="94"/>
      <c r="K27" s="94"/>
      <c r="L27" s="95"/>
      <c r="M27" s="93">
        <v>520022063</v>
      </c>
      <c r="N27" s="94"/>
      <c r="O27" s="95"/>
      <c r="P27" s="93">
        <v>140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50" t="s">
        <v>141</v>
      </c>
      <c r="D28" s="151"/>
      <c r="E28" s="152" t="s">
        <v>142</v>
      </c>
      <c r="F28" s="153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27" t="s">
        <v>145</v>
      </c>
      <c r="D29" s="113"/>
      <c r="E29" s="88" t="s">
        <v>146</v>
      </c>
      <c r="F29" s="89"/>
      <c r="G29" s="93">
        <v>6</v>
      </c>
      <c r="H29" s="95"/>
      <c r="I29" s="107" t="s">
        <v>190</v>
      </c>
      <c r="J29" s="94"/>
      <c r="K29" s="94"/>
      <c r="L29" s="95"/>
      <c r="M29" s="93">
        <v>521486635</v>
      </c>
      <c r="N29" s="94"/>
      <c r="O29" s="95"/>
      <c r="P29" s="93">
        <v>145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35" t="s">
        <v>143</v>
      </c>
      <c r="D30" s="116"/>
      <c r="E30" s="134" t="s">
        <v>144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20" t="s">
        <v>180</v>
      </c>
      <c r="D31" s="113"/>
      <c r="E31" s="121" t="s">
        <v>181</v>
      </c>
      <c r="F31" s="89"/>
      <c r="G31" s="93">
        <v>5</v>
      </c>
      <c r="H31" s="95"/>
      <c r="I31" s="107" t="s">
        <v>191</v>
      </c>
      <c r="J31" s="94"/>
      <c r="K31" s="94"/>
      <c r="L31" s="95"/>
      <c r="M31" s="93">
        <v>522041932</v>
      </c>
      <c r="N31" s="94"/>
      <c r="O31" s="95"/>
      <c r="P31" s="93">
        <v>137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8" t="s">
        <v>178</v>
      </c>
      <c r="D32" s="116"/>
      <c r="E32" s="119" t="s">
        <v>179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7" t="s">
        <v>51</v>
      </c>
      <c r="Z32" s="138"/>
      <c r="AA32" s="138"/>
      <c r="AB32" s="138"/>
      <c r="AC32" s="138"/>
      <c r="AD32" s="138"/>
      <c r="AE32" s="138"/>
      <c r="AF32" s="138"/>
      <c r="AG32" s="13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27" t="s">
        <v>147</v>
      </c>
      <c r="D33" s="113"/>
      <c r="E33" s="88" t="s">
        <v>148</v>
      </c>
      <c r="F33" s="89"/>
      <c r="G33" s="93">
        <v>5</v>
      </c>
      <c r="H33" s="95"/>
      <c r="I33" s="107" t="s">
        <v>198</v>
      </c>
      <c r="J33" s="94"/>
      <c r="K33" s="94"/>
      <c r="L33" s="95"/>
      <c r="M33" s="93">
        <v>520857917</v>
      </c>
      <c r="N33" s="94"/>
      <c r="O33" s="95"/>
      <c r="P33" s="93">
        <v>135</v>
      </c>
      <c r="Q33" s="94"/>
      <c r="R33" s="94"/>
      <c r="S33" s="94"/>
      <c r="T33" s="99"/>
      <c r="U33" s="1"/>
      <c r="V33" s="1"/>
      <c r="W33" s="1"/>
      <c r="X33" s="1"/>
      <c r="Y33" s="214">
        <v>1</v>
      </c>
      <c r="Z33" s="215"/>
      <c r="AA33" s="215"/>
      <c r="AB33" s="215"/>
      <c r="AC33" s="215"/>
      <c r="AD33" s="215"/>
      <c r="AE33" s="215"/>
      <c r="AF33" s="215"/>
      <c r="AG33" s="2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35" t="s">
        <v>149</v>
      </c>
      <c r="D34" s="116"/>
      <c r="E34" s="134" t="s">
        <v>150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17"/>
      <c r="Z34" s="218"/>
      <c r="AA34" s="218"/>
      <c r="AB34" s="218"/>
      <c r="AC34" s="218"/>
      <c r="AD34" s="218"/>
      <c r="AE34" s="218"/>
      <c r="AF34" s="218"/>
      <c r="AG34" s="21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27" t="s">
        <v>152</v>
      </c>
      <c r="D35" s="113"/>
      <c r="E35" s="88" t="s">
        <v>153</v>
      </c>
      <c r="F35" s="89"/>
      <c r="G35" s="93">
        <v>4</v>
      </c>
      <c r="H35" s="95"/>
      <c r="I35" s="107" t="s">
        <v>189</v>
      </c>
      <c r="J35" s="94"/>
      <c r="K35" s="94"/>
      <c r="L35" s="95"/>
      <c r="M35" s="93">
        <v>520857931</v>
      </c>
      <c r="N35" s="94"/>
      <c r="O35" s="95"/>
      <c r="P35" s="93">
        <v>126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35" t="s">
        <v>141</v>
      </c>
      <c r="D36" s="116"/>
      <c r="E36" s="134" t="s">
        <v>151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20" t="s">
        <v>186</v>
      </c>
      <c r="D37" s="113"/>
      <c r="E37" s="121" t="s">
        <v>187</v>
      </c>
      <c r="F37" s="89"/>
      <c r="G37" s="93">
        <v>4</v>
      </c>
      <c r="H37" s="95"/>
      <c r="I37" s="107" t="s">
        <v>190</v>
      </c>
      <c r="J37" s="94"/>
      <c r="K37" s="94"/>
      <c r="L37" s="95"/>
      <c r="M37" s="93">
        <v>521486642</v>
      </c>
      <c r="N37" s="94"/>
      <c r="O37" s="95"/>
      <c r="P37" s="93">
        <v>135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8" t="s">
        <v>143</v>
      </c>
      <c r="D38" s="116"/>
      <c r="E38" s="119" t="s">
        <v>197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20" t="s">
        <v>184</v>
      </c>
      <c r="D39" s="113"/>
      <c r="E39" s="121" t="s">
        <v>185</v>
      </c>
      <c r="F39" s="89"/>
      <c r="G39" s="93">
        <v>5</v>
      </c>
      <c r="H39" s="95"/>
      <c r="I39" s="107" t="s">
        <v>192</v>
      </c>
      <c r="J39" s="94"/>
      <c r="K39" s="94"/>
      <c r="L39" s="95"/>
      <c r="M39" s="93">
        <v>522892947</v>
      </c>
      <c r="N39" s="94"/>
      <c r="O39" s="95"/>
      <c r="P39" s="93">
        <v>145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8" t="s">
        <v>182</v>
      </c>
      <c r="D40" s="116"/>
      <c r="E40" s="119" t="s">
        <v>183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/>
      <c r="C41" s="112"/>
      <c r="D41" s="113"/>
      <c r="E41" s="113"/>
      <c r="F41" s="89"/>
      <c r="G41" s="93"/>
      <c r="H41" s="95"/>
      <c r="I41" s="93"/>
      <c r="J41" s="94"/>
      <c r="K41" s="94"/>
      <c r="L41" s="95"/>
      <c r="M41" s="93"/>
      <c r="N41" s="94"/>
      <c r="O41" s="95"/>
      <c r="P41" s="93"/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/>
      <c r="D42" s="116"/>
      <c r="E42" s="116"/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/>
      <c r="C43" s="112"/>
      <c r="D43" s="113"/>
      <c r="E43" s="113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6"/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12"/>
      <c r="D45" s="113"/>
      <c r="E45" s="113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6"/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12"/>
      <c r="D47" s="113"/>
      <c r="E47" s="113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7"/>
      <c r="B48" s="168"/>
      <c r="C48" s="169"/>
      <c r="D48" s="170"/>
      <c r="E48" s="170"/>
      <c r="F48" s="171"/>
      <c r="G48" s="164"/>
      <c r="H48" s="165"/>
      <c r="I48" s="164"/>
      <c r="J48" s="166"/>
      <c r="K48" s="166"/>
      <c r="L48" s="165"/>
      <c r="M48" s="164"/>
      <c r="N48" s="166"/>
      <c r="O48" s="165"/>
      <c r="P48" s="164"/>
      <c r="Q48" s="166"/>
      <c r="R48" s="166"/>
      <c r="S48" s="166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3">
        <v>13</v>
      </c>
      <c r="B49" s="234"/>
      <c r="C49" s="236"/>
      <c r="D49" s="237"/>
      <c r="E49" s="237"/>
      <c r="F49" s="238"/>
      <c r="G49" s="225"/>
      <c r="H49" s="227"/>
      <c r="I49" s="225"/>
      <c r="J49" s="226"/>
      <c r="K49" s="226"/>
      <c r="L49" s="227"/>
      <c r="M49" s="225"/>
      <c r="N49" s="226"/>
      <c r="O49" s="227"/>
      <c r="P49" s="225"/>
      <c r="Q49" s="226"/>
      <c r="R49" s="226"/>
      <c r="S49" s="226"/>
      <c r="T49" s="23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35"/>
      <c r="C50" s="239"/>
      <c r="D50" s="240"/>
      <c r="E50" s="240"/>
      <c r="F50" s="241"/>
      <c r="G50" s="228"/>
      <c r="H50" s="230"/>
      <c r="I50" s="228"/>
      <c r="J50" s="229"/>
      <c r="K50" s="229"/>
      <c r="L50" s="230"/>
      <c r="M50" s="228"/>
      <c r="N50" s="229"/>
      <c r="O50" s="230"/>
      <c r="P50" s="228"/>
      <c r="Q50" s="229"/>
      <c r="R50" s="229"/>
      <c r="S50" s="229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34"/>
      <c r="C51" s="236"/>
      <c r="D51" s="237"/>
      <c r="E51" s="237"/>
      <c r="F51" s="238"/>
      <c r="G51" s="225"/>
      <c r="H51" s="227"/>
      <c r="I51" s="225"/>
      <c r="J51" s="226"/>
      <c r="K51" s="226"/>
      <c r="L51" s="227"/>
      <c r="M51" s="225"/>
      <c r="N51" s="226"/>
      <c r="O51" s="227"/>
      <c r="P51" s="225"/>
      <c r="Q51" s="226"/>
      <c r="R51" s="226"/>
      <c r="S51" s="226"/>
      <c r="T51" s="23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46"/>
      <c r="C52" s="247"/>
      <c r="D52" s="248"/>
      <c r="E52" s="248"/>
      <c r="F52" s="249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4" t="s">
        <v>52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"/>
      <c r="V54" s="182" t="s">
        <v>53</v>
      </c>
      <c r="W54" s="183"/>
      <c r="X54" s="183"/>
      <c r="Y54" s="183"/>
      <c r="Z54" s="183"/>
      <c r="AA54" s="183"/>
      <c r="AB54" s="183"/>
      <c r="AC54" s="183"/>
      <c r="AD54" s="183"/>
      <c r="AE54" s="183"/>
      <c r="AF54" s="184"/>
      <c r="AG54" s="185"/>
      <c r="AH54" s="185"/>
      <c r="AI54" s="185"/>
      <c r="AJ54" s="18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54</v>
      </c>
      <c r="B1" s="256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56"/>
      <c r="B2" s="256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7" t="s">
        <v>61</v>
      </c>
      <c r="B4" s="258"/>
      <c r="C4" s="258"/>
      <c r="D4" s="258"/>
      <c r="E4" s="258"/>
      <c r="F4" s="258"/>
      <c r="G4" s="259"/>
      <c r="H4" s="5" t="s">
        <v>62</v>
      </c>
      <c r="I4" s="5" t="s">
        <v>50</v>
      </c>
      <c r="J4" s="260" t="s">
        <v>63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>男女混合</v>
      </c>
      <c r="I5" s="9">
        <f>入力!Y25</f>
        <v>6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28" t="s">
        <v>81</v>
      </c>
      <c r="U6" s="28" t="s">
        <v>82</v>
      </c>
      <c r="V6" s="28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千種ジュニアバレーボールクラブ</v>
      </c>
      <c r="C7" s="13" t="str">
        <f>IF(入力!C2="","",入力!C2)</f>
        <v>チグサジュニアバレーボールクラブ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姉崎</v>
      </c>
      <c r="T7" s="13"/>
      <c r="U7" s="13">
        <f>IF(入力!C4="","",入力!C4)</f>
        <v>433737015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4">
        <v>1</v>
      </c>
      <c r="B16" s="53" t="s">
        <v>103</v>
      </c>
      <c r="C16" s="13" t="str">
        <f>IF(入力!C8="","",入力!C8)</f>
        <v>佐々木</v>
      </c>
      <c r="D16" s="13" t="str">
        <f>IF(入力!E8="","",入力!E8)</f>
        <v>寿明</v>
      </c>
      <c r="E16" s="13" t="str">
        <f>IF(入力!C7="","",入力!C7)</f>
        <v>ササキ</v>
      </c>
      <c r="F16" s="13" t="str">
        <f>IF(入力!E7="","",入力!E7)</f>
        <v>ヒロアキ</v>
      </c>
      <c r="G16" s="13">
        <f>IF(入力!G7="","",入力!G7)</f>
        <v>507365985</v>
      </c>
      <c r="H16" s="13" t="str">
        <f>IF(入力!J7="","",入力!J7)</f>
        <v/>
      </c>
      <c r="I16" s="13">
        <f>IF(入力!M7="","",入力!M7)</f>
        <v>225090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0109</v>
      </c>
      <c r="T16" s="13" t="str">
        <f>IF(入力!P8="","",入力!P8)</f>
        <v>市原市千種７－１３－９</v>
      </c>
      <c r="U16" s="13" t="str">
        <f>IF(入力!AL7="","",入力!AL7)</f>
        <v>０７０</v>
      </c>
      <c r="V16" s="13" t="str">
        <f>IF(入力!AK8="","",入力!AK8)</f>
        <v>1405</v>
      </c>
      <c r="W16" s="13" t="str">
        <f>IF(入力!AP8="","",入力!AP8)</f>
        <v>7479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4">
        <v>2</v>
      </c>
      <c r="B17" s="53" t="s">
        <v>104</v>
      </c>
      <c r="C17" s="13" t="str">
        <f>IF(入力!C10="","",入力!C10)</f>
        <v>星</v>
      </c>
      <c r="D17" s="13" t="str">
        <f>IF(入力!E10="","",入力!E10)</f>
        <v>里佳</v>
      </c>
      <c r="E17" s="13" t="str">
        <f>IF(入力!C9="","",入力!C9)</f>
        <v>ホシ</v>
      </c>
      <c r="F17" s="13" t="str">
        <f>IF(入力!E9="","",入力!E9)</f>
        <v>リカ</v>
      </c>
      <c r="G17" s="13">
        <f>IF(入力!G9="","",入力!G9)</f>
        <v>512416795</v>
      </c>
      <c r="H17" s="13">
        <f>IF(入力!J9="","",入力!J9)</f>
        <v>14050</v>
      </c>
      <c r="I17" s="13">
        <f>IF(入力!M9="","",入力!M9)</f>
        <v>412516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0037</v>
      </c>
      <c r="T17" s="13" t="str">
        <f>IF(入力!P10="","",入力!P10)</f>
        <v>市原市飯沼１３５－１１</v>
      </c>
      <c r="U17" s="13" t="str">
        <f>IF(入力!AL9="","",入力!AL9)</f>
        <v>080</v>
      </c>
      <c r="V17" s="13" t="str">
        <f>IF(入力!AK10="","",入力!AK10)</f>
        <v>３７５２</v>
      </c>
      <c r="W17" s="13" t="str">
        <f>IF(入力!AP10="","",入力!AP10)</f>
        <v>８２２６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4">
        <v>3</v>
      </c>
      <c r="B18" s="53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4">
        <v>4</v>
      </c>
      <c r="B19" s="53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4">
        <v>5</v>
      </c>
      <c r="B20" s="53" t="s">
        <v>107</v>
      </c>
      <c r="C20" s="13" t="str">
        <f>IF(入力!C12="","",入力!C12)</f>
        <v>諸見里</v>
      </c>
      <c r="D20" s="13" t="str">
        <f>IF(入力!E12="","",入力!E12)</f>
        <v>寿江</v>
      </c>
      <c r="E20" s="13" t="str">
        <f>IF(入力!C11="","",入力!C11)</f>
        <v>モロミザト</v>
      </c>
      <c r="F20" s="13" t="str">
        <f>IF(入力!E11="","",入力!E11)</f>
        <v>ヒサエ</v>
      </c>
      <c r="G20" s="13">
        <f>IF(入力!G11="","",入力!G11)</f>
        <v>512416805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0111</v>
      </c>
      <c r="T20" s="13" t="str">
        <f>IF(入力!P12="","",入力!P12)</f>
        <v>市原市姉崎１３０２</v>
      </c>
      <c r="U20" s="13" t="str">
        <f>IF(入力!AL11="","",入力!AL11)</f>
        <v>080</v>
      </c>
      <c r="V20" s="13" t="str">
        <f>IF(入力!AK12="","",入力!AK12)</f>
        <v>5426</v>
      </c>
      <c r="W20" s="13" t="str">
        <f>IF(入力!AP12="","",入力!AP12)</f>
        <v>5415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4">
        <v>6</v>
      </c>
      <c r="B21" s="53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4">
        <v>7</v>
      </c>
      <c r="B22" s="53" t="s">
        <v>109</v>
      </c>
      <c r="C22" s="13" t="str">
        <f>IF(入力!C16="","",入力!C16)</f>
        <v>佐々木</v>
      </c>
      <c r="D22" s="13" t="str">
        <f>IF(入力!E16="","",入力!E16)</f>
        <v>寿明</v>
      </c>
      <c r="E22" s="13" t="str">
        <f>IF(入力!C15="","",入力!C15)</f>
        <v>ササキ</v>
      </c>
      <c r="F22" s="13" t="str">
        <f>IF(入力!E15="","",入力!E15)</f>
        <v>ヒロアキ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070</v>
      </c>
      <c r="O22" s="13">
        <f>IF(入力!E21="","",入力!E21)</f>
        <v>1405</v>
      </c>
      <c r="P22" s="13">
        <f>IF(入力!G21="","",入力!G21)</f>
        <v>7479</v>
      </c>
      <c r="Q22" s="13"/>
      <c r="R22" s="13" t="str">
        <f>IF(入力!R15="","",入力!R15)</f>
        <v>299</v>
      </c>
      <c r="S22" s="13" t="str">
        <f>IF(入力!W15="","",入力!W15)</f>
        <v>0109</v>
      </c>
      <c r="T22" s="13" t="str">
        <f>IF(入力!P16="","",入力!P16)</f>
        <v>市原市千種７－１３－９</v>
      </c>
      <c r="U22" s="13" t="str">
        <f>IF(入力!AL15="","",入力!AL15)</f>
        <v>0436</v>
      </c>
      <c r="V22" s="13" t="str">
        <f>IF(入力!AK16="","",入力!AK16)</f>
        <v>26</v>
      </c>
      <c r="W22" s="13" t="str">
        <f>IF(入力!AP16="","",入力!AP16)</f>
        <v>0850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4">
        <v>8</v>
      </c>
      <c r="B23" s="53" t="s">
        <v>110</v>
      </c>
      <c r="C23" s="13" t="str">
        <f>IF(入力!$C$14="","",入力!$C$14)</f>
        <v>佐々木</v>
      </c>
      <c r="D23" s="13" t="str">
        <f>IF(入力!$E$14="","",入力!$E$14)</f>
        <v>寿明</v>
      </c>
      <c r="E23" s="13" t="str">
        <f>IF(入力!$C$13="","",入力!$C$13)</f>
        <v>ササキ</v>
      </c>
      <c r="F23" s="13" t="str">
        <f>IF(入力!$E$13="","",入力!$E$13)</f>
        <v>ヒロアキ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4">
        <v>9</v>
      </c>
      <c r="B24" s="53" t="s">
        <v>51</v>
      </c>
      <c r="C24" s="53" t="str">
        <f>VLOOKUP($B$51,$A$53:$F$352,3)</f>
        <v>佐々木</v>
      </c>
      <c r="D24" s="53" t="str">
        <f>VLOOKUP($B$51,$A$53:$F$352,4)</f>
        <v>花帆</v>
      </c>
      <c r="E24" s="53" t="str">
        <f>VLOOKUP($B$51,$A$53:$F$352,5)</f>
        <v>ササキ</v>
      </c>
      <c r="F24" s="53" t="str">
        <f>VLOOKUP($B$51,$A$53:$F$352,6)</f>
        <v>カホ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2" t="s">
        <v>111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112</v>
      </c>
      <c r="B52" s="22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佐々木</v>
      </c>
      <c r="D53" s="13" t="str">
        <f>IF(入力!E26="","",入力!E26)</f>
        <v>花帆</v>
      </c>
      <c r="E53" s="13" t="str">
        <f>IF(入力!C25="","",入力!C25)</f>
        <v>ササキ</v>
      </c>
      <c r="F53" s="13" t="str">
        <f>IF(入力!E25="","",入力!E25)</f>
        <v>カホ</v>
      </c>
      <c r="G53" s="13">
        <f>IF(入力!M25="","",入力!M25)</f>
        <v>519652509</v>
      </c>
      <c r="H53" s="13" t="str">
        <f>IF(入力!I25="","",入力!I25)</f>
        <v>千種小学校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屋井</v>
      </c>
      <c r="D54" s="13" t="str">
        <f>IF(入力!E28="","",入力!E28)</f>
        <v>飛龍</v>
      </c>
      <c r="E54" s="13" t="str">
        <f>IF(入力!C27="","",入力!C27)</f>
        <v>オクイ</v>
      </c>
      <c r="F54" s="13" t="str">
        <f>IF(入力!E27="","",入力!E27)</f>
        <v>ヒリュウ</v>
      </c>
      <c r="G54" s="13">
        <f>IF(入力!M27="","",入力!M27)</f>
        <v>520022063</v>
      </c>
      <c r="H54" s="13" t="str">
        <f>IF(入力!I27="","",入力!I27)</f>
        <v>蔵波小学校</v>
      </c>
      <c r="I54" s="13">
        <f>IF(入力!G27="","",入力!G27)</f>
        <v>6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潮田</v>
      </c>
      <c r="D55" s="13" t="str">
        <f>IF(入力!E30="","",入力!E30)</f>
        <v>結音</v>
      </c>
      <c r="E55" s="13" t="str">
        <f>IF(入力!C29="","",入力!C29)</f>
        <v>ウシオダ</v>
      </c>
      <c r="F55" s="13" t="str">
        <f>IF(入力!E29="","",入力!E29)</f>
        <v>ユノ</v>
      </c>
      <c r="G55" s="13">
        <f>IF(入力!M29="","",入力!M29)</f>
        <v>521486635</v>
      </c>
      <c r="H55" s="13" t="str">
        <f>IF(入力!I29="","",入力!I29)</f>
        <v>五井小学校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松本</v>
      </c>
      <c r="D56" s="13" t="str">
        <f>IF(入力!E32="","",入力!E32)</f>
        <v>結月</v>
      </c>
      <c r="E56" s="13" t="str">
        <f>IF(入力!C31="","",入力!C31)</f>
        <v>マツモト</v>
      </c>
      <c r="F56" s="13" t="str">
        <f>IF(入力!E31="","",入力!E31)</f>
        <v>ユヅキ</v>
      </c>
      <c r="G56" s="13">
        <f>IF(入力!M31="","",入力!M31)</f>
        <v>522041932</v>
      </c>
      <c r="H56" s="13" t="str">
        <f>IF(入力!I31="","",入力!I31)</f>
        <v>明神小学校</v>
      </c>
      <c r="I56" s="13">
        <f>IF(入力!G31="","",入力!G31)</f>
        <v>5</v>
      </c>
      <c r="J56" s="13">
        <f>IF(入力!P31="","",入力!P31)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迫田</v>
      </c>
      <c r="D57" s="13" t="str">
        <f>IF(入力!E34="","",入力!E34)</f>
        <v>遥</v>
      </c>
      <c r="E57" s="13" t="str">
        <f>IF(入力!C33="","",入力!C33)</f>
        <v>サコダ</v>
      </c>
      <c r="F57" s="13" t="str">
        <f>IF(入力!E33="","",入力!E33)</f>
        <v>ヨウ</v>
      </c>
      <c r="G57" s="13">
        <f>IF(入力!M33="","",入力!M33)</f>
        <v>520857917</v>
      </c>
      <c r="H57" s="13" t="str">
        <f>IF(入力!I33="","",入力!I33)</f>
        <v>国分寺台小学校</v>
      </c>
      <c r="I57" s="13">
        <f>IF(入力!G33="","",入力!G33)</f>
        <v>5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屋井</v>
      </c>
      <c r="D58" s="13" t="str">
        <f>IF(入力!E36="","",入力!E36)</f>
        <v>皇龍</v>
      </c>
      <c r="E58" s="13" t="str">
        <f>IF(入力!C35="","",入力!C35)</f>
        <v>オクイ</v>
      </c>
      <c r="F58" s="13" t="str">
        <f>IF(入力!E35="","",入力!E35)</f>
        <v>コウリュウ</v>
      </c>
      <c r="G58" s="13">
        <f>IF(入力!M35="","",入力!M35)</f>
        <v>520857931</v>
      </c>
      <c r="H58" s="13" t="str">
        <f>IF(入力!I35="","",入力!I35)</f>
        <v>蔵波小学校</v>
      </c>
      <c r="I58" s="13">
        <f>IF(入力!G35="","",入力!G35)</f>
        <v>4</v>
      </c>
      <c r="J58" s="13">
        <f>IF(入力!P35="","",入力!P35)</f>
        <v>126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潮田</v>
      </c>
      <c r="D59" s="13" t="str">
        <f>IF(入力!E38="","",入力!E38)</f>
        <v>怜大</v>
      </c>
      <c r="E59" s="13" t="str">
        <f>IF(入力!C37="","",入力!C37)</f>
        <v>ウシオダ</v>
      </c>
      <c r="F59" s="13" t="str">
        <f>IF(入力!E37="","",入力!E37)</f>
        <v>レイタ</v>
      </c>
      <c r="G59" s="13">
        <f>IF(入力!M37="","",入力!M37)</f>
        <v>521486642</v>
      </c>
      <c r="H59" s="13" t="str">
        <f>IF(入力!I37="","",入力!I37)</f>
        <v>五井小学校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小林</v>
      </c>
      <c r="D60" s="13" t="str">
        <f>IF(入力!E40="","",入力!E40)</f>
        <v>蒼茉</v>
      </c>
      <c r="E60" s="13" t="str">
        <f>IF(入力!C39="","",入力!C39)</f>
        <v>コバヤシ</v>
      </c>
      <c r="F60" s="13" t="str">
        <f>IF(入力!E39="","",入力!E39)</f>
        <v>ソウマ</v>
      </c>
      <c r="G60" s="13">
        <f>IF(入力!M39="","",入力!M39)</f>
        <v>522892947</v>
      </c>
      <c r="H60" s="13" t="str">
        <f>IF(入力!I39="","",入力!I39)</f>
        <v>南清小学校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オーナー</cp:lastModifiedBy>
  <cp:revision/>
  <dcterms:created xsi:type="dcterms:W3CDTF">2014-04-05T09:56:00Z</dcterms:created>
  <dcterms:modified xsi:type="dcterms:W3CDTF">2024-05-18T14:22:10Z</dcterms:modified>
  <cp:category/>
  <cp:contentStatus/>
</cp:coreProperties>
</file>