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30615" yWindow="-3105" windowWidth="21600" windowHeight="11295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/>
  <c r="B51"/>
  <c r="E57"/>
  <c r="D57"/>
  <c r="C57"/>
  <c r="B53"/>
  <c r="C19" i="8"/>
  <c r="C17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U7"/>
  <c r="V7"/>
  <c r="E7"/>
  <c r="D7"/>
  <c r="C7"/>
  <c r="B7"/>
  <c r="A7"/>
  <c r="H5"/>
  <c r="I5"/>
  <c r="V55" i="8"/>
  <c r="AY4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l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E24" l="1"/>
  <c r="D24"/>
  <c r="C24"/>
  <c r="F24"/>
</calcChain>
</file>

<file path=xl/sharedStrings.xml><?xml version="1.0" encoding="utf-8"?>
<sst xmlns="http://schemas.openxmlformats.org/spreadsheetml/2006/main" count="275" uniqueCount="211">
  <si>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</si>
  <si>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</si>
  <si>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</si>
  <si>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</si>
  <si>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</si>
  <si>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</si>
  <si>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</si>
  <si>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</si>
  <si>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</si>
  <si>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</si>
  <si>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</si>
  <si>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</si>
  <si>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</si>
  <si>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</si>
  <si>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</si>
  <si>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</si>
  <si>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</si>
  <si>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</si>
  <si>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</si>
  <si>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</si>
  <si>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</si>
  <si>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</si>
  <si>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</si>
  <si>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</si>
  <si>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</si>
  <si>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</si>
  <si>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</si>
  <si>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</si>
  <si>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</si>
  <si>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</si>
  <si>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</si>
  <si>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</si>
  <si>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</si>
  <si>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</si>
  <si>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</si>
  <si>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</si>
  <si>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</si>
  <si>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</si>
  <si>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</si>
  <si>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</si>
  <si>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</si>
  <si>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</si>
  <si>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</si>
  <si>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</si>
  <si>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</si>
  <si>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</si>
  <si>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</si>
  <si>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</si>
  <si>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</si>
  <si>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</si>
  <si>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</si>
  <si>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</si>
  <si>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</si>
  <si>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</si>
  <si>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</si>
  <si>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</si>
  <si>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</si>
  <si>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</si>
  <si>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</si>
  <si>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</si>
  <si>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</si>
  <si>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</si>
  <si>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</si>
  <si>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</si>
  <si>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</si>
  <si>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</si>
  <si>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</si>
  <si>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</si>
  <si>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</si>
  <si>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</si>
  <si>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</si>
  <si>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</si>
  <si>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</si>
  <si>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</si>
  <si>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</si>
  <si>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</si>
  <si>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</si>
  <si>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</si>
  <si>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</si>
  <si>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</si>
  <si>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</si>
  <si>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</si>
  <si>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</si>
  <si>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</si>
  <si>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</si>
  <si>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</si>
  <si>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</si>
  <si>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</si>
  <si>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</si>
  <si>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</si>
  <si>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</si>
  <si>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</si>
  <si>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</si>
  <si>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</si>
  <si>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</si>
  <si>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</si>
  <si>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</si>
  <si>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</si>
  <si>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</si>
  <si>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</si>
  <si>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</si>
  <si>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</si>
  <si>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</si>
  <si>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</si>
  <si>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</si>
  <si>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</si>
  <si>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</si>
  <si>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</si>
  <si>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</si>
  <si>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</si>
  <si>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</si>
  <si>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</si>
  <si>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</si>
  <si>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</si>
  <si>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</si>
  <si>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</si>
  <si>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</si>
  <si>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</si>
  <si>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</si>
  <si>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</si>
  <si>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</si>
  <si>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</si>
  <si>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</si>
  <si>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</si>
  <si>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</si>
  <si>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</si>
  <si>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</si>
  <si>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</si>
  <si>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</si>
  <si>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</si>
  <si>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</si>
  <si>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</si>
  <si>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タカハシ</t>
    <phoneticPr fontId="2"/>
  </si>
  <si>
    <t>タモツ</t>
    <phoneticPr fontId="2"/>
  </si>
  <si>
    <t>髙橋</t>
    <phoneticPr fontId="2"/>
  </si>
  <si>
    <t>保</t>
    <rPh sb="0" eb="1">
      <t>タモ</t>
    </rPh>
    <phoneticPr fontId="2"/>
  </si>
  <si>
    <t>ワカウメ</t>
    <phoneticPr fontId="2"/>
  </si>
  <si>
    <t>ユウキ</t>
    <phoneticPr fontId="2"/>
  </si>
  <si>
    <t>若梅</t>
    <rPh sb="0" eb="2">
      <t>ワカウメ</t>
    </rPh>
    <phoneticPr fontId="2"/>
  </si>
  <si>
    <t>裕樹</t>
    <rPh sb="0" eb="2">
      <t>ユウキ</t>
    </rPh>
    <phoneticPr fontId="2"/>
  </si>
  <si>
    <t>フミオ</t>
    <phoneticPr fontId="2"/>
  </si>
  <si>
    <t>史郎</t>
    <rPh sb="0" eb="2">
      <t>シロウ</t>
    </rPh>
    <phoneticPr fontId="2"/>
  </si>
  <si>
    <t>史郎</t>
    <rPh sb="0" eb="2">
      <t>フミオ</t>
    </rPh>
    <phoneticPr fontId="2"/>
  </si>
  <si>
    <t>大日方</t>
    <rPh sb="0" eb="3">
      <t>オオヒナタ</t>
    </rPh>
    <phoneticPr fontId="1"/>
  </si>
  <si>
    <t>智治</t>
    <rPh sb="0" eb="2">
      <t>トモハル</t>
    </rPh>
    <phoneticPr fontId="2"/>
  </si>
  <si>
    <t>オオヒナタ</t>
    <phoneticPr fontId="2"/>
  </si>
  <si>
    <t>トモハル</t>
    <phoneticPr fontId="2"/>
  </si>
  <si>
    <t>習志野市東習志野5-30-4-606</t>
    <rPh sb="0" eb="4">
      <t>ナラシノシ</t>
    </rPh>
    <rPh sb="4" eb="8">
      <t>ヒガシナラシノ</t>
    </rPh>
    <phoneticPr fontId="2"/>
  </si>
  <si>
    <t>千葉市花見川区幕張町3-887-2-104</t>
    <phoneticPr fontId="2"/>
  </si>
  <si>
    <t>習志野市東習志野8-21-8</t>
    <rPh sb="0" eb="4">
      <t>ナラシノシ</t>
    </rPh>
    <rPh sb="4" eb="8">
      <t>ヒガシナラシノ</t>
    </rPh>
    <phoneticPr fontId="2"/>
  </si>
  <si>
    <t>275</t>
    <phoneticPr fontId="2"/>
  </si>
  <si>
    <t>0001</t>
    <phoneticPr fontId="2"/>
  </si>
  <si>
    <t>262</t>
    <phoneticPr fontId="2"/>
  </si>
  <si>
    <t>0032</t>
    <phoneticPr fontId="2"/>
  </si>
  <si>
    <t>080</t>
    <phoneticPr fontId="2"/>
  </si>
  <si>
    <t>090</t>
    <phoneticPr fontId="2"/>
  </si>
  <si>
    <t>070</t>
    <phoneticPr fontId="2"/>
  </si>
  <si>
    <t>5533</t>
    <phoneticPr fontId="2"/>
  </si>
  <si>
    <t>5544</t>
    <phoneticPr fontId="2"/>
  </si>
  <si>
    <t>5469</t>
    <phoneticPr fontId="2"/>
  </si>
  <si>
    <t>9210</t>
    <phoneticPr fontId="2"/>
  </si>
  <si>
    <t>5822</t>
    <phoneticPr fontId="2"/>
  </si>
  <si>
    <t>1462</t>
    <phoneticPr fontId="2"/>
  </si>
  <si>
    <t>5469</t>
    <phoneticPr fontId="2"/>
  </si>
  <si>
    <t>1462</t>
    <phoneticPr fontId="2"/>
  </si>
  <si>
    <t>ミハナバレーボールクラブ</t>
    <phoneticPr fontId="2"/>
  </si>
  <si>
    <t>実花バレーボールクラブ</t>
    <rPh sb="0" eb="1">
      <t>ミ</t>
    </rPh>
    <rPh sb="1" eb="2">
      <t>ハナ</t>
    </rPh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</si>
  <si>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</si>
  <si>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</si>
  <si>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</si>
  <si>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サイトウ</t>
    <phoneticPr fontId="2"/>
  </si>
  <si>
    <t>セリナ</t>
    <phoneticPr fontId="2"/>
  </si>
  <si>
    <t>齋藤</t>
    <phoneticPr fontId="2"/>
  </si>
  <si>
    <t>瀬里菜</t>
    <phoneticPr fontId="2"/>
  </si>
  <si>
    <t>マツイ</t>
    <phoneticPr fontId="2"/>
  </si>
  <si>
    <t>リコ</t>
    <phoneticPr fontId="2"/>
  </si>
  <si>
    <t>松井</t>
    <phoneticPr fontId="2"/>
  </si>
  <si>
    <t>理子</t>
    <phoneticPr fontId="2"/>
  </si>
  <si>
    <t>ヤマザキ</t>
    <phoneticPr fontId="2"/>
  </si>
  <si>
    <t>サイ</t>
    <phoneticPr fontId="2"/>
  </si>
  <si>
    <t>山﨑</t>
    <phoneticPr fontId="2"/>
  </si>
  <si>
    <t>彩生</t>
    <phoneticPr fontId="2"/>
  </si>
  <si>
    <t>アンザイ</t>
    <phoneticPr fontId="2"/>
  </si>
  <si>
    <t>コノカ</t>
    <phoneticPr fontId="2"/>
  </si>
  <si>
    <t>安齋</t>
    <phoneticPr fontId="2"/>
  </si>
  <si>
    <t>心華</t>
    <phoneticPr fontId="2"/>
  </si>
  <si>
    <t>ヤマグチ</t>
    <phoneticPr fontId="2"/>
  </si>
  <si>
    <t>ミウ</t>
    <phoneticPr fontId="2"/>
  </si>
  <si>
    <t>山口</t>
    <phoneticPr fontId="2"/>
  </si>
  <si>
    <t>美宇</t>
    <phoneticPr fontId="2"/>
  </si>
  <si>
    <t>ヤマジ</t>
    <phoneticPr fontId="2"/>
  </si>
  <si>
    <t>ルミナ</t>
    <phoneticPr fontId="2"/>
  </si>
  <si>
    <t>山地</t>
    <phoneticPr fontId="2"/>
  </si>
  <si>
    <t>瑠美奈</t>
    <phoneticPr fontId="2"/>
  </si>
  <si>
    <t>三山小学校</t>
    <phoneticPr fontId="2"/>
  </si>
  <si>
    <t>東習志野小学校</t>
    <phoneticPr fontId="2"/>
  </si>
  <si>
    <t>実花小学校</t>
    <rPh sb="0" eb="5">
      <t>ミハナショウガッコウ</t>
    </rPh>
    <phoneticPr fontId="2"/>
  </si>
  <si>
    <t>高知尾　</t>
    <phoneticPr fontId="2"/>
  </si>
  <si>
    <t>青塚</t>
    <phoneticPr fontId="2"/>
  </si>
  <si>
    <t>齋藤</t>
    <phoneticPr fontId="2"/>
  </si>
  <si>
    <t>晴奈</t>
    <phoneticPr fontId="2"/>
  </si>
  <si>
    <t>芽依</t>
    <phoneticPr fontId="2"/>
  </si>
  <si>
    <t>友莉紗</t>
    <phoneticPr fontId="2"/>
  </si>
  <si>
    <t>タカチオ</t>
    <phoneticPr fontId="2"/>
  </si>
  <si>
    <t>アオヅカ</t>
    <phoneticPr fontId="2"/>
  </si>
  <si>
    <t>サイトウ</t>
    <phoneticPr fontId="2"/>
  </si>
  <si>
    <t>ハナ</t>
    <phoneticPr fontId="2"/>
  </si>
  <si>
    <t>メイ</t>
    <phoneticPr fontId="2"/>
  </si>
  <si>
    <t>ユリサ</t>
    <phoneticPr fontId="2"/>
  </si>
  <si>
    <t>①</t>
    <phoneticPr fontId="2"/>
  </si>
  <si>
    <t>チームコンセプトは「一緒に」「感謝」「チームワーク」。
今年度の目標は選手と決めた県大会２勝！
持ち味の強いサーブを中心に上位を目指します。
大会でもバレーボールを楽しむことを忘れず、
感謝の気持ちを持って大会に挑みます！！</t>
    <rPh sb="28" eb="31">
      <t>コンネンド</t>
    </rPh>
    <rPh sb="35" eb="37">
      <t>センシュ</t>
    </rPh>
    <rPh sb="38" eb="39">
      <t>キ</t>
    </rPh>
    <rPh sb="48" eb="49">
      <t>モ</t>
    </rPh>
    <rPh sb="50" eb="51">
      <t>アジ</t>
    </rPh>
    <rPh sb="52" eb="53">
      <t>ツヨ</t>
    </rPh>
    <rPh sb="58" eb="60">
      <t>チュウシン</t>
    </rPh>
    <rPh sb="61" eb="63">
      <t>ジョウイ</t>
    </rPh>
    <rPh sb="64" eb="66">
      <t>メザ</t>
    </rPh>
    <rPh sb="71" eb="73">
      <t>タイカイ</t>
    </rPh>
    <rPh sb="82" eb="83">
      <t>タノ</t>
    </rPh>
    <rPh sb="88" eb="89">
      <t>ワス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</si>
</sst>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2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9" fillId="0" borderId="70" xfId="0" applyFont="1" applyBorder="1" applyAlignment="1" applyProtection="1">
      <alignment horizontal="center" vertical="center"/>
      <protection locked="0"/>
    </xf>
    <xf numFmtId="0" fontId="19" fillId="0" borderId="2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4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7"/>
  </sheetPr>
  <dimension ref="A1:AY56"/>
  <sheetViews>
    <sheetView showGridLines="0" tabSelected="1" view="pageBreakPreview" zoomScaleNormal="100" workbookViewId="0">
      <selection activeCell="C21" sqref="C21:D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5" customHeight="1">
      <c r="A2" s="183" t="s">
        <v>121</v>
      </c>
      <c r="B2" s="184"/>
      <c r="C2" s="248" t="s">
        <v>165</v>
      </c>
      <c r="D2" s="185"/>
      <c r="E2" s="185"/>
      <c r="F2" s="185"/>
      <c r="G2" s="185"/>
      <c r="H2" s="185"/>
      <c r="I2" s="186"/>
      <c r="J2" s="65" t="s">
        <v>119</v>
      </c>
      <c r="K2" s="66"/>
      <c r="L2" s="66"/>
      <c r="M2" s="66"/>
      <c r="N2" s="66"/>
      <c r="O2" s="67"/>
      <c r="P2" s="65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2" t="s">
        <v>101</v>
      </c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7" t="s">
        <v>122</v>
      </c>
      <c r="B3" s="188"/>
      <c r="C3" s="249" t="s">
        <v>166</v>
      </c>
      <c r="D3" s="189"/>
      <c r="E3" s="189"/>
      <c r="F3" s="189"/>
      <c r="G3" s="189"/>
      <c r="H3" s="189"/>
      <c r="I3" s="190"/>
      <c r="J3" s="62" t="s">
        <v>91</v>
      </c>
      <c r="K3" s="63"/>
      <c r="L3" s="63"/>
      <c r="M3" s="63"/>
      <c r="N3" s="63"/>
      <c r="O3" s="64"/>
      <c r="P3" s="180" t="s">
        <v>167</v>
      </c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54" t="s">
        <v>110</v>
      </c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435608802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9" t="s">
        <v>94</v>
      </c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7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21025</v>
      </c>
      <c r="K5" s="121"/>
      <c r="L5" s="121"/>
      <c r="M5" s="121"/>
      <c r="N5" s="121"/>
      <c r="O5" s="121"/>
      <c r="P5" s="250" t="s">
        <v>168</v>
      </c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250" t="s">
        <v>169</v>
      </c>
      <c r="AF5" s="171"/>
      <c r="AG5" s="171"/>
      <c r="AH5" s="171"/>
      <c r="AI5" s="171"/>
      <c r="AJ5" s="171"/>
      <c r="AK5" s="172"/>
      <c r="AL5" s="172"/>
      <c r="AM5" s="172"/>
      <c r="AN5" s="172"/>
      <c r="AO5" s="172"/>
      <c r="AP5" s="172"/>
      <c r="AQ5" s="172"/>
      <c r="AR5" s="172"/>
      <c r="AS5" s="173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0" t="s">
        <v>107</v>
      </c>
      <c r="D6" s="201"/>
      <c r="E6" s="175" t="s">
        <v>108</v>
      </c>
      <c r="F6" s="176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70" t="s">
        <v>95</v>
      </c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9" t="s">
        <v>96</v>
      </c>
      <c r="AL6" s="179"/>
      <c r="AM6" s="179"/>
      <c r="AN6" s="179"/>
      <c r="AO6" s="179"/>
      <c r="AP6" s="179"/>
      <c r="AQ6" s="179"/>
      <c r="AR6" s="179"/>
      <c r="AS6" s="179"/>
      <c r="AT6" s="37" t="s">
        <v>124</v>
      </c>
    </row>
    <row r="7" spans="1:51" ht="13.5" customHeight="1">
      <c r="A7" s="78"/>
      <c r="B7" s="79"/>
      <c r="C7" s="244" t="s">
        <v>132</v>
      </c>
      <c r="D7" s="89"/>
      <c r="E7" s="245" t="s">
        <v>133</v>
      </c>
      <c r="F7" s="90"/>
      <c r="G7" s="71">
        <v>508706391</v>
      </c>
      <c r="H7" s="71"/>
      <c r="I7" s="71"/>
      <c r="J7" s="71">
        <v>282190</v>
      </c>
      <c r="K7" s="71"/>
      <c r="L7" s="71"/>
      <c r="M7" s="71"/>
      <c r="N7" s="71"/>
      <c r="O7" s="71"/>
      <c r="P7" s="68" t="s">
        <v>7</v>
      </c>
      <c r="Q7" s="69"/>
      <c r="R7" s="87" t="s">
        <v>150</v>
      </c>
      <c r="S7" s="87"/>
      <c r="T7" s="87"/>
      <c r="U7" s="87"/>
      <c r="V7" s="30" t="s">
        <v>8</v>
      </c>
      <c r="W7" s="86" t="s">
        <v>151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122" t="s">
        <v>154</v>
      </c>
      <c r="AM7" s="122"/>
      <c r="AN7" s="122"/>
      <c r="AO7" s="122"/>
      <c r="AP7" s="122"/>
      <c r="AQ7" s="122"/>
      <c r="AR7" s="122"/>
      <c r="AS7" s="39" t="s">
        <v>10</v>
      </c>
      <c r="AT7" s="227">
        <v>75</v>
      </c>
    </row>
    <row r="8" spans="1:51" ht="18" customHeight="1">
      <c r="A8" s="78"/>
      <c r="B8" s="79"/>
      <c r="C8" s="246" t="s">
        <v>134</v>
      </c>
      <c r="D8" s="112"/>
      <c r="E8" s="247" t="s">
        <v>135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123" t="s">
        <v>147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5" t="s">
        <v>157</v>
      </c>
      <c r="AL8" s="126"/>
      <c r="AM8" s="126"/>
      <c r="AN8" s="126"/>
      <c r="AO8" s="40" t="s">
        <v>11</v>
      </c>
      <c r="AP8" s="126" t="s">
        <v>160</v>
      </c>
      <c r="AQ8" s="126"/>
      <c r="AR8" s="126"/>
      <c r="AS8" s="127"/>
      <c r="AT8" s="227"/>
    </row>
    <row r="9" spans="1:51" ht="14.45" customHeight="1">
      <c r="A9" s="78" t="s">
        <v>82</v>
      </c>
      <c r="B9" s="79"/>
      <c r="C9" s="244" t="s">
        <v>136</v>
      </c>
      <c r="D9" s="89"/>
      <c r="E9" s="245" t="s">
        <v>137</v>
      </c>
      <c r="F9" s="90"/>
      <c r="G9" s="71">
        <v>500790789</v>
      </c>
      <c r="H9" s="71"/>
      <c r="I9" s="71"/>
      <c r="J9" s="71"/>
      <c r="K9" s="71"/>
      <c r="L9" s="71"/>
      <c r="M9" s="71"/>
      <c r="N9" s="71"/>
      <c r="O9" s="71"/>
      <c r="P9" s="68" t="s">
        <v>7</v>
      </c>
      <c r="Q9" s="69"/>
      <c r="R9" s="87" t="s">
        <v>152</v>
      </c>
      <c r="S9" s="87"/>
      <c r="T9" s="87"/>
      <c r="U9" s="87"/>
      <c r="V9" s="30" t="s">
        <v>8</v>
      </c>
      <c r="W9" s="86" t="s">
        <v>153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122" t="s">
        <v>155</v>
      </c>
      <c r="AM9" s="122"/>
      <c r="AN9" s="122"/>
      <c r="AO9" s="122"/>
      <c r="AP9" s="122"/>
      <c r="AQ9" s="122"/>
      <c r="AR9" s="122"/>
      <c r="AS9" s="39" t="s">
        <v>126</v>
      </c>
      <c r="AT9" s="228">
        <v>31</v>
      </c>
    </row>
    <row r="10" spans="1:51" ht="18" customHeight="1">
      <c r="A10" s="78"/>
      <c r="B10" s="79"/>
      <c r="C10" s="246" t="s">
        <v>138</v>
      </c>
      <c r="D10" s="112"/>
      <c r="E10" s="247" t="s">
        <v>139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123" t="s">
        <v>148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7"/>
      <c r="AK10" s="125" t="s">
        <v>158</v>
      </c>
      <c r="AL10" s="126"/>
      <c r="AM10" s="126"/>
      <c r="AN10" s="126"/>
      <c r="AO10" s="40" t="s">
        <v>127</v>
      </c>
      <c r="AP10" s="126" t="s">
        <v>161</v>
      </c>
      <c r="AQ10" s="126"/>
      <c r="AR10" s="126"/>
      <c r="AS10" s="127"/>
      <c r="AT10" s="228"/>
    </row>
    <row r="11" spans="1:51" ht="14.45" customHeight="1">
      <c r="A11" s="78" t="s">
        <v>83</v>
      </c>
      <c r="B11" s="79"/>
      <c r="C11" s="244" t="s">
        <v>132</v>
      </c>
      <c r="D11" s="89"/>
      <c r="E11" s="245" t="s">
        <v>140</v>
      </c>
      <c r="F11" s="90"/>
      <c r="G11" s="71">
        <v>518648176</v>
      </c>
      <c r="H11" s="71"/>
      <c r="I11" s="71"/>
      <c r="J11" s="71">
        <v>282191</v>
      </c>
      <c r="K11" s="71"/>
      <c r="L11" s="71"/>
      <c r="M11" s="71"/>
      <c r="N11" s="71"/>
      <c r="O11" s="71"/>
      <c r="P11" s="68" t="s">
        <v>7</v>
      </c>
      <c r="Q11" s="69"/>
      <c r="R11" s="87" t="s">
        <v>150</v>
      </c>
      <c r="S11" s="87"/>
      <c r="T11" s="87"/>
      <c r="U11" s="87"/>
      <c r="V11" s="30" t="s">
        <v>8</v>
      </c>
      <c r="W11" s="86" t="s">
        <v>151</v>
      </c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2" t="s">
        <v>156</v>
      </c>
      <c r="AM11" s="122"/>
      <c r="AN11" s="122"/>
      <c r="AO11" s="122"/>
      <c r="AP11" s="122"/>
      <c r="AQ11" s="122"/>
      <c r="AR11" s="122"/>
      <c r="AS11" s="39" t="s">
        <v>126</v>
      </c>
      <c r="AT11" s="228">
        <v>43</v>
      </c>
    </row>
    <row r="12" spans="1:51" ht="18" customHeight="1">
      <c r="A12" s="78"/>
      <c r="B12" s="79"/>
      <c r="C12" s="246" t="s">
        <v>134</v>
      </c>
      <c r="D12" s="112"/>
      <c r="E12" s="247" t="s">
        <v>141</v>
      </c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 t="s">
        <v>149</v>
      </c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7"/>
      <c r="AK12" s="125" t="s">
        <v>159</v>
      </c>
      <c r="AL12" s="126"/>
      <c r="AM12" s="126"/>
      <c r="AN12" s="126"/>
      <c r="AO12" s="40" t="s">
        <v>127</v>
      </c>
      <c r="AP12" s="126" t="s">
        <v>162</v>
      </c>
      <c r="AQ12" s="126"/>
      <c r="AR12" s="126"/>
      <c r="AS12" s="127"/>
      <c r="AT12" s="228"/>
    </row>
    <row r="13" spans="1:51" ht="15" customHeight="1">
      <c r="A13" s="78" t="s">
        <v>84</v>
      </c>
      <c r="B13" s="79"/>
      <c r="C13" s="244" t="s">
        <v>145</v>
      </c>
      <c r="D13" s="89"/>
      <c r="E13" s="245" t="s">
        <v>146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3"/>
      <c r="S13" s="163"/>
      <c r="T13" s="163"/>
      <c r="U13" s="163"/>
      <c r="V13" s="2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8"/>
      <c r="AK13" s="41"/>
      <c r="AL13" s="156"/>
      <c r="AM13" s="156"/>
      <c r="AN13" s="156"/>
      <c r="AO13" s="156"/>
      <c r="AP13" s="156"/>
      <c r="AQ13" s="156"/>
      <c r="AR13" s="156"/>
      <c r="AS13" s="42"/>
      <c r="AT13" s="229"/>
    </row>
    <row r="14" spans="1:51" ht="18" customHeight="1">
      <c r="A14" s="78"/>
      <c r="B14" s="79"/>
      <c r="C14" s="246" t="s">
        <v>143</v>
      </c>
      <c r="D14" s="112"/>
      <c r="E14" s="247" t="s">
        <v>144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7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9"/>
      <c r="AK14" s="160"/>
      <c r="AL14" s="161"/>
      <c r="AM14" s="161"/>
      <c r="AN14" s="161"/>
      <c r="AO14" s="43"/>
      <c r="AP14" s="161"/>
      <c r="AQ14" s="161"/>
      <c r="AR14" s="161"/>
      <c r="AS14" s="162"/>
      <c r="AT14" s="229"/>
    </row>
    <row r="15" spans="1:51" ht="15" customHeight="1">
      <c r="A15" s="117" t="s">
        <v>98</v>
      </c>
      <c r="B15" s="79"/>
      <c r="C15" s="244" t="s">
        <v>132</v>
      </c>
      <c r="D15" s="89"/>
      <c r="E15" s="245" t="s">
        <v>140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87" t="s">
        <v>150</v>
      </c>
      <c r="S15" s="87"/>
      <c r="T15" s="87"/>
      <c r="U15" s="87"/>
      <c r="V15" s="29" t="s">
        <v>8</v>
      </c>
      <c r="W15" s="86" t="s">
        <v>151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122" t="s">
        <v>156</v>
      </c>
      <c r="AM15" s="122"/>
      <c r="AN15" s="122"/>
      <c r="AO15" s="122"/>
      <c r="AP15" s="122"/>
      <c r="AQ15" s="122"/>
      <c r="AR15" s="122"/>
      <c r="AS15" s="39" t="s">
        <v>126</v>
      </c>
      <c r="AT15" s="228">
        <v>43</v>
      </c>
    </row>
    <row r="16" spans="1:51" ht="18" customHeight="1">
      <c r="A16" s="78"/>
      <c r="B16" s="79"/>
      <c r="C16" s="246" t="s">
        <v>134</v>
      </c>
      <c r="D16" s="112"/>
      <c r="E16" s="247" t="s">
        <v>142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3" t="s">
        <v>149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7"/>
      <c r="AK16" s="125" t="s">
        <v>163</v>
      </c>
      <c r="AL16" s="126"/>
      <c r="AM16" s="126"/>
      <c r="AN16" s="126"/>
      <c r="AO16" s="40" t="s">
        <v>127</v>
      </c>
      <c r="AP16" s="126" t="s">
        <v>164</v>
      </c>
      <c r="AQ16" s="126"/>
      <c r="AR16" s="126"/>
      <c r="AS16" s="127"/>
      <c r="AT16" s="228"/>
    </row>
    <row r="17" spans="1:46">
      <c r="A17" s="78" t="s">
        <v>0</v>
      </c>
      <c r="B17" s="79"/>
      <c r="C17" s="131" t="str">
        <f>IF(P16="","",P16)</f>
        <v>習志野市東習志野8-21-8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5" customHeight="1">
      <c r="A19" s="78" t="s">
        <v>1</v>
      </c>
      <c r="B19" s="79"/>
      <c r="C19" s="131" t="str">
        <f>IF(AL15="","",AL15&amp;"-"&amp;AK16&amp;"-"&amp;AP16)</f>
        <v>070-5469-1462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5" customHeight="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5" customHeight="1">
      <c r="A21" s="78" t="s">
        <v>85</v>
      </c>
      <c r="B21" s="79"/>
      <c r="C21" s="56"/>
      <c r="D21" s="57"/>
      <c r="E21" s="57"/>
      <c r="F21" s="57"/>
      <c r="G21" s="57"/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5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2" t="s">
        <v>105</v>
      </c>
      <c r="D23" s="133"/>
      <c r="E23" s="134" t="s">
        <v>106</v>
      </c>
      <c r="F23" s="135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7" t="s">
        <v>99</v>
      </c>
      <c r="Q23" s="114"/>
      <c r="R23" s="114"/>
      <c r="S23" s="114"/>
      <c r="T23" s="198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2" t="s">
        <v>103</v>
      </c>
      <c r="D24" s="143"/>
      <c r="E24" s="144" t="s">
        <v>104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199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54" t="s">
        <v>209</v>
      </c>
      <c r="C25" s="244" t="s">
        <v>170</v>
      </c>
      <c r="D25" s="89"/>
      <c r="E25" s="245" t="s">
        <v>171</v>
      </c>
      <c r="F25" s="90"/>
      <c r="G25" s="91">
        <v>6</v>
      </c>
      <c r="H25" s="93"/>
      <c r="I25" s="253" t="s">
        <v>194</v>
      </c>
      <c r="J25" s="92"/>
      <c r="K25" s="92"/>
      <c r="L25" s="93"/>
      <c r="M25" s="91">
        <v>518927745</v>
      </c>
      <c r="N25" s="92"/>
      <c r="O25" s="93"/>
      <c r="P25" s="91">
        <v>145</v>
      </c>
      <c r="Q25" s="92"/>
      <c r="R25" s="92"/>
      <c r="S25" s="92"/>
      <c r="T25" s="97"/>
      <c r="U25" s="1"/>
      <c r="V25" s="1"/>
      <c r="W25" s="1"/>
      <c r="X25" s="1"/>
      <c r="Y25" s="99">
        <v>15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246" t="s">
        <v>172</v>
      </c>
      <c r="D26" s="112"/>
      <c r="E26" s="247" t="s">
        <v>173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244" t="s">
        <v>174</v>
      </c>
      <c r="D27" s="89"/>
      <c r="E27" s="245" t="s">
        <v>175</v>
      </c>
      <c r="F27" s="90"/>
      <c r="G27" s="91">
        <v>6</v>
      </c>
      <c r="H27" s="93"/>
      <c r="I27" s="253" t="s">
        <v>195</v>
      </c>
      <c r="J27" s="92"/>
      <c r="K27" s="92"/>
      <c r="L27" s="93"/>
      <c r="M27" s="91">
        <v>520819021</v>
      </c>
      <c r="N27" s="92"/>
      <c r="O27" s="93"/>
      <c r="P27" s="91">
        <v>155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246" t="s">
        <v>176</v>
      </c>
      <c r="D28" s="112"/>
      <c r="E28" s="247" t="s">
        <v>177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244" t="s">
        <v>178</v>
      </c>
      <c r="D29" s="89"/>
      <c r="E29" s="245" t="s">
        <v>179</v>
      </c>
      <c r="F29" s="90"/>
      <c r="G29" s="91">
        <v>6</v>
      </c>
      <c r="H29" s="93"/>
      <c r="I29" s="253" t="s">
        <v>195</v>
      </c>
      <c r="J29" s="92"/>
      <c r="K29" s="92"/>
      <c r="L29" s="93"/>
      <c r="M29" s="91">
        <v>520819038</v>
      </c>
      <c r="N29" s="92"/>
      <c r="O29" s="93"/>
      <c r="P29" s="91">
        <v>148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46" t="s">
        <v>180</v>
      </c>
      <c r="D30" s="112"/>
      <c r="E30" s="247" t="s">
        <v>181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244" t="s">
        <v>182</v>
      </c>
      <c r="D31" s="89"/>
      <c r="E31" s="245" t="s">
        <v>183</v>
      </c>
      <c r="F31" s="90"/>
      <c r="G31" s="91">
        <v>5</v>
      </c>
      <c r="H31" s="93"/>
      <c r="I31" s="253" t="s">
        <v>196</v>
      </c>
      <c r="J31" s="92"/>
      <c r="K31" s="92"/>
      <c r="L31" s="93"/>
      <c r="M31" s="91">
        <v>519022128</v>
      </c>
      <c r="N31" s="92"/>
      <c r="O31" s="93"/>
      <c r="P31" s="91">
        <v>151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246" t="s">
        <v>184</v>
      </c>
      <c r="D32" s="112"/>
      <c r="E32" s="247" t="s">
        <v>185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244" t="s">
        <v>186</v>
      </c>
      <c r="D33" s="89"/>
      <c r="E33" s="245" t="s">
        <v>187</v>
      </c>
      <c r="F33" s="90"/>
      <c r="G33" s="91">
        <v>5</v>
      </c>
      <c r="H33" s="93"/>
      <c r="I33" s="253" t="s">
        <v>196</v>
      </c>
      <c r="J33" s="92"/>
      <c r="K33" s="92"/>
      <c r="L33" s="93"/>
      <c r="M33" s="91">
        <v>520819045</v>
      </c>
      <c r="N33" s="92"/>
      <c r="O33" s="93"/>
      <c r="P33" s="91">
        <v>152</v>
      </c>
      <c r="Q33" s="92"/>
      <c r="R33" s="92"/>
      <c r="S33" s="92"/>
      <c r="T33" s="97"/>
      <c r="U33" s="1"/>
      <c r="V33" s="1"/>
      <c r="W33" s="1"/>
      <c r="X33" s="1"/>
      <c r="Y33" s="191">
        <v>1</v>
      </c>
      <c r="Z33" s="192"/>
      <c r="AA33" s="192"/>
      <c r="AB33" s="192"/>
      <c r="AC33" s="192"/>
      <c r="AD33" s="192"/>
      <c r="AE33" s="192"/>
      <c r="AF33" s="192"/>
      <c r="AG33" s="19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246" t="s">
        <v>188</v>
      </c>
      <c r="D34" s="112"/>
      <c r="E34" s="247" t="s">
        <v>189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4"/>
      <c r="Z34" s="195"/>
      <c r="AA34" s="195"/>
      <c r="AB34" s="195"/>
      <c r="AC34" s="195"/>
      <c r="AD34" s="195"/>
      <c r="AE34" s="195"/>
      <c r="AF34" s="195"/>
      <c r="AG34" s="19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244" t="s">
        <v>190</v>
      </c>
      <c r="D35" s="89"/>
      <c r="E35" s="245" t="s">
        <v>191</v>
      </c>
      <c r="F35" s="90"/>
      <c r="G35" s="91">
        <v>5</v>
      </c>
      <c r="H35" s="93"/>
      <c r="I35" s="253" t="s">
        <v>196</v>
      </c>
      <c r="J35" s="92"/>
      <c r="K35" s="92"/>
      <c r="L35" s="93"/>
      <c r="M35" s="91">
        <v>520819052</v>
      </c>
      <c r="N35" s="92"/>
      <c r="O35" s="93"/>
      <c r="P35" s="91">
        <v>143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06"/>
      <c r="B36" s="108"/>
      <c r="C36" s="251" t="s">
        <v>192</v>
      </c>
      <c r="D36" s="152"/>
      <c r="E36" s="252" t="s">
        <v>193</v>
      </c>
      <c r="F36" s="153"/>
      <c r="G36" s="94"/>
      <c r="H36" s="96"/>
      <c r="I36" s="94"/>
      <c r="J36" s="95"/>
      <c r="K36" s="95"/>
      <c r="L36" s="96"/>
      <c r="M36" s="146"/>
      <c r="N36" s="148"/>
      <c r="O36" s="147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244" t="s">
        <v>203</v>
      </c>
      <c r="D37" s="89"/>
      <c r="E37" s="245" t="s">
        <v>206</v>
      </c>
      <c r="F37" s="90"/>
      <c r="G37" s="91">
        <v>5</v>
      </c>
      <c r="H37" s="93"/>
      <c r="I37" s="253" t="s">
        <v>195</v>
      </c>
      <c r="J37" s="92"/>
      <c r="K37" s="92"/>
      <c r="L37" s="93"/>
      <c r="M37" s="91">
        <v>521910376</v>
      </c>
      <c r="N37" s="92"/>
      <c r="O37" s="93"/>
      <c r="P37" s="91">
        <v>140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246" t="s">
        <v>197</v>
      </c>
      <c r="D38" s="112"/>
      <c r="E38" s="247" t="s">
        <v>200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244" t="s">
        <v>204</v>
      </c>
      <c r="D39" s="89"/>
      <c r="E39" s="245" t="s">
        <v>207</v>
      </c>
      <c r="F39" s="90"/>
      <c r="G39" s="91">
        <v>4</v>
      </c>
      <c r="H39" s="93"/>
      <c r="I39" s="253" t="s">
        <v>196</v>
      </c>
      <c r="J39" s="92"/>
      <c r="K39" s="92"/>
      <c r="L39" s="93"/>
      <c r="M39" s="91">
        <v>521910383</v>
      </c>
      <c r="N39" s="92"/>
      <c r="O39" s="93"/>
      <c r="P39" s="91">
        <v>131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246" t="s">
        <v>198</v>
      </c>
      <c r="D40" s="112"/>
      <c r="E40" s="247" t="s">
        <v>201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244" t="s">
        <v>205</v>
      </c>
      <c r="D41" s="89"/>
      <c r="E41" s="245" t="s">
        <v>208</v>
      </c>
      <c r="F41" s="90"/>
      <c r="G41" s="91">
        <v>3</v>
      </c>
      <c r="H41" s="93"/>
      <c r="I41" s="253" t="s">
        <v>194</v>
      </c>
      <c r="J41" s="92"/>
      <c r="K41" s="92"/>
      <c r="L41" s="93"/>
      <c r="M41" s="91">
        <v>521910369</v>
      </c>
      <c r="N41" s="92"/>
      <c r="O41" s="93"/>
      <c r="P41" s="91">
        <v>131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246" t="s">
        <v>199</v>
      </c>
      <c r="D42" s="112"/>
      <c r="E42" s="247" t="s">
        <v>202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89"/>
      <c r="E43" s="89"/>
      <c r="F43" s="90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/>
      <c r="D44" s="112"/>
      <c r="E44" s="112"/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89"/>
      <c r="E45" s="89"/>
      <c r="F45" s="90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1"/>
      <c r="D46" s="112"/>
      <c r="E46" s="112"/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89"/>
      <c r="E47" s="89"/>
      <c r="F47" s="90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151"/>
      <c r="D48" s="152"/>
      <c r="E48" s="152"/>
      <c r="F48" s="153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0">
        <v>13</v>
      </c>
      <c r="B49" s="211"/>
      <c r="C49" s="213"/>
      <c r="D49" s="214"/>
      <c r="E49" s="214"/>
      <c r="F49" s="215"/>
      <c r="G49" s="202"/>
      <c r="H49" s="204"/>
      <c r="I49" s="202"/>
      <c r="J49" s="203"/>
      <c r="K49" s="203"/>
      <c r="L49" s="204"/>
      <c r="M49" s="202"/>
      <c r="N49" s="203"/>
      <c r="O49" s="204"/>
      <c r="P49" s="202"/>
      <c r="Q49" s="203"/>
      <c r="R49" s="203"/>
      <c r="S49" s="203"/>
      <c r="T49" s="20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2"/>
      <c r="C50" s="216"/>
      <c r="D50" s="217"/>
      <c r="E50" s="217"/>
      <c r="F50" s="218"/>
      <c r="G50" s="205"/>
      <c r="H50" s="207"/>
      <c r="I50" s="205"/>
      <c r="J50" s="206"/>
      <c r="K50" s="206"/>
      <c r="L50" s="207"/>
      <c r="M50" s="205"/>
      <c r="N50" s="206"/>
      <c r="O50" s="207"/>
      <c r="P50" s="205"/>
      <c r="Q50" s="206"/>
      <c r="R50" s="206"/>
      <c r="S50" s="206"/>
      <c r="T50" s="20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8">
        <v>14</v>
      </c>
      <c r="B51" s="211"/>
      <c r="C51" s="213"/>
      <c r="D51" s="214"/>
      <c r="E51" s="214"/>
      <c r="F51" s="215"/>
      <c r="G51" s="202"/>
      <c r="H51" s="204"/>
      <c r="I51" s="202"/>
      <c r="J51" s="203"/>
      <c r="K51" s="203"/>
      <c r="L51" s="204"/>
      <c r="M51" s="202"/>
      <c r="N51" s="203"/>
      <c r="O51" s="204"/>
      <c r="P51" s="202"/>
      <c r="Q51" s="203"/>
      <c r="R51" s="203"/>
      <c r="S51" s="203"/>
      <c r="T51" s="20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3"/>
      <c r="C52" s="224"/>
      <c r="D52" s="225"/>
      <c r="E52" s="225"/>
      <c r="F52" s="226"/>
      <c r="G52" s="219"/>
      <c r="H52" s="220"/>
      <c r="I52" s="219"/>
      <c r="J52" s="221"/>
      <c r="K52" s="221"/>
      <c r="L52" s="220"/>
      <c r="M52" s="219"/>
      <c r="N52" s="221"/>
      <c r="O52" s="220"/>
      <c r="P52" s="219"/>
      <c r="Q52" s="221"/>
      <c r="R52" s="221"/>
      <c r="S52" s="221"/>
      <c r="T52" s="22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4" t="s">
        <v>120</v>
      </c>
      <c r="W54" s="165"/>
      <c r="X54" s="165"/>
      <c r="Y54" s="165"/>
      <c r="Z54" s="165"/>
      <c r="AA54" s="165"/>
      <c r="AB54" s="165"/>
      <c r="AC54" s="165"/>
      <c r="AD54" s="165"/>
      <c r="AE54" s="165"/>
      <c r="AF54" s="166"/>
      <c r="AG54" s="167"/>
      <c r="AH54" s="167"/>
      <c r="AI54" s="167"/>
      <c r="AJ54" s="16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39" t="s">
        <v>210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30">
        <f>LEN(A55)</f>
        <v>112</v>
      </c>
      <c r="W55" s="231"/>
      <c r="X55" s="231"/>
      <c r="Y55" s="231"/>
      <c r="Z55" s="231"/>
      <c r="AA55" s="231"/>
      <c r="AB55" s="231"/>
      <c r="AC55" s="231"/>
      <c r="AD55" s="231"/>
      <c r="AE55" s="231"/>
      <c r="AF55" s="23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3" priority="2" stopIfTrue="1">
      <formula>$J$3="男女混合"</formula>
    </cfRule>
  </conditionalFormatting>
  <conditionalFormatting sqref="A55:T55">
    <cfRule type="expression" dxfId="2" priority="3" stopIfTrue="1">
      <formula>$V$55&gt;120</formula>
    </cfRule>
  </conditionalFormatting>
  <conditionalFormatting sqref="A55:T55">
    <cfRule type="expression" dxfId="1" priority="1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3" t="s">
        <v>12</v>
      </c>
      <c r="B1" s="23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3"/>
      <c r="B2" s="23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4" t="s">
        <v>19</v>
      </c>
      <c r="B4" s="235"/>
      <c r="C4" s="235"/>
      <c r="D4" s="235"/>
      <c r="E4" s="235"/>
      <c r="F4" s="235"/>
      <c r="G4" s="236"/>
      <c r="H4" s="5" t="s">
        <v>20</v>
      </c>
      <c r="I4" s="5" t="s">
        <v>21</v>
      </c>
      <c r="J4" s="237" t="s">
        <v>70</v>
      </c>
      <c r="K4" s="235"/>
      <c r="L4" s="235"/>
      <c r="M4" s="235"/>
      <c r="N4" s="235"/>
      <c r="O4" s="235"/>
      <c r="P4" s="235"/>
      <c r="Q4" s="236"/>
    </row>
    <row r="5" spans="1:41" ht="72" customHeight="1" thickBot="1">
      <c r="A5" s="238"/>
      <c r="B5" s="239"/>
      <c r="C5" s="239"/>
      <c r="D5" s="239"/>
      <c r="E5" s="239"/>
      <c r="F5" s="239"/>
      <c r="G5" s="240"/>
      <c r="H5" s="9" t="str">
        <f>IF(入力!J3="","",入力!J3)</f>
        <v>女子</v>
      </c>
      <c r="I5" s="9">
        <f>入力!Y25</f>
        <v>15</v>
      </c>
      <c r="J5" s="241"/>
      <c r="K5" s="242"/>
      <c r="L5" s="242"/>
      <c r="M5" s="242"/>
      <c r="N5" s="242"/>
      <c r="O5" s="242"/>
      <c r="P5" s="242"/>
      <c r="Q5" s="24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髙橋</v>
      </c>
      <c r="D16" s="13" t="str">
        <f>IF(入力!E8="","",入力!E8)</f>
        <v>保</v>
      </c>
      <c r="E16" s="13" t="str">
        <f>IF(入力!C7="","",入力!C7)</f>
        <v>タカハシ</v>
      </c>
      <c r="F16" s="13" t="str">
        <f>IF(入力!E7="","",入力!E7)</f>
        <v>タモツ</v>
      </c>
      <c r="G16" s="13">
        <f>IF(入力!G7="","",入力!G7)</f>
        <v>508706391</v>
      </c>
      <c r="H16" s="13">
        <f>IF(入力!J7="","",入力!J7)</f>
        <v>282190</v>
      </c>
      <c r="I16" s="13" t="str">
        <f>IF(入力!M7="","",入力!M7)</f>
        <v/>
      </c>
      <c r="J16" s="13"/>
      <c r="K16" s="13"/>
      <c r="L16" s="13">
        <f>IF(入力!AT7="","",入力!AT7)</f>
        <v>75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習志野市東習志野5-30-4-606</v>
      </c>
      <c r="U16" s="13" t="str">
        <f>IF(入力!AL7="","",入力!AL7)</f>
        <v>080</v>
      </c>
      <c r="V16" s="13" t="str">
        <f>IF(入力!AK8="","",入力!AK8)</f>
        <v>5533</v>
      </c>
      <c r="W16" s="13" t="str">
        <f>IF(入力!AP8="","",入力!AP8)</f>
        <v>9210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若梅</v>
      </c>
      <c r="D17" s="13" t="str">
        <f>IF(入力!E10="","",入力!E10)</f>
        <v>裕樹</v>
      </c>
      <c r="E17" s="13" t="str">
        <f>IF(入力!C9="","",入力!C9)</f>
        <v>ワカウメ</v>
      </c>
      <c r="F17" s="13" t="str">
        <f>IF(入力!E9="","",入力!E9)</f>
        <v>ユウキ</v>
      </c>
      <c r="G17" s="13">
        <f>IF(入力!G9="","",入力!G9)</f>
        <v>500790789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31</v>
      </c>
      <c r="M17" s="13"/>
      <c r="N17" s="13"/>
      <c r="O17" s="13"/>
      <c r="P17" s="13"/>
      <c r="Q17" s="13"/>
      <c r="R17" s="13" t="str">
        <f>IF(入力!R9="","",入力!R9)</f>
        <v>262</v>
      </c>
      <c r="S17" s="13" t="str">
        <f>IF(入力!W9="","",入力!W9)</f>
        <v>0032</v>
      </c>
      <c r="T17" s="13" t="str">
        <f>IF(入力!P10="","",入力!P10)</f>
        <v>千葉市花見川区幕張町3-887-2-104</v>
      </c>
      <c r="U17" s="13" t="str">
        <f>IF(入力!AL9="","",入力!AL9)</f>
        <v>090</v>
      </c>
      <c r="V17" s="13" t="str">
        <f>IF(入力!AK10="","",入力!AK10)</f>
        <v>5544</v>
      </c>
      <c r="W17" s="13" t="str">
        <f>IF(入力!AP10="","",入力!AP10)</f>
        <v>5822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髙橋</v>
      </c>
      <c r="D20" s="13" t="str">
        <f>IF(入力!E12="","",入力!E12)</f>
        <v>史郎</v>
      </c>
      <c r="E20" s="13" t="str">
        <f>IF(入力!C11="","",入力!C11)</f>
        <v>タカハシ</v>
      </c>
      <c r="F20" s="13" t="str">
        <f>IF(入力!E11="","",入力!E11)</f>
        <v>フミオ</v>
      </c>
      <c r="G20" s="13">
        <f>IF(入力!G11="","",入力!G11)</f>
        <v>518648176</v>
      </c>
      <c r="H20" s="13">
        <f>IF(入力!J11="","",入力!J11)</f>
        <v>282191</v>
      </c>
      <c r="I20" s="13" t="str">
        <f>IF(入力!M11="","",入力!M11)</f>
        <v/>
      </c>
      <c r="J20" s="13"/>
      <c r="K20" s="13"/>
      <c r="L20" s="13">
        <f>IF(入力!AT11="","",入力!AT11)</f>
        <v>43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習志野市東習志野8-21-8</v>
      </c>
      <c r="U20" s="13" t="str">
        <f>IF(入力!AL11="","",入力!AL11)</f>
        <v>070</v>
      </c>
      <c r="V20" s="13" t="str">
        <f>IF(入力!AK12="","",入力!AK12)</f>
        <v>5469</v>
      </c>
      <c r="W20" s="13" t="str">
        <f>IF(入力!AP12="","",入力!AP12)</f>
        <v>1462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43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大日方</v>
      </c>
      <c r="D23" s="13" t="str">
        <f>IF(入力!$E$14="","",入力!$E$14)</f>
        <v>智治</v>
      </c>
      <c r="E23" s="13" t="str">
        <f>IF(入力!$C$13="","",入力!$C$13)</f>
        <v>オオヒナタ</v>
      </c>
      <c r="F23" s="13" t="str">
        <f>IF(入力!$E$13="","",入力!$E$13)</f>
        <v>トモハル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齋藤</v>
      </c>
      <c r="D24" s="54" t="str">
        <f>VLOOKUP($B$51,$A$53:$F$352,4)</f>
        <v>瀬里菜</v>
      </c>
      <c r="E24" s="54" t="str">
        <f>VLOOKUP($B$51,$A$53:$F$352,5)</f>
        <v>サイトウ</v>
      </c>
      <c r="F24" s="54" t="str">
        <f>VLOOKUP($B$51,$A$53:$F$352,6)</f>
        <v>セリナ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齋藤</v>
      </c>
      <c r="D53" s="13" t="str">
        <f>IF(入力!E26="","",入力!E26)</f>
        <v>瀬里菜</v>
      </c>
      <c r="E53" s="13" t="str">
        <f>IF(入力!C25="","",入力!C25)</f>
        <v>サイトウ</v>
      </c>
      <c r="F53" s="13" t="str">
        <f>IF(入力!E25="","",入力!E25)</f>
        <v>セリナ</v>
      </c>
      <c r="G53" s="13">
        <f>IF(入力!M25="","",入力!M25)</f>
        <v>518927745</v>
      </c>
      <c r="H53" s="13" t="str">
        <f>IF(入力!I25="","",入力!I25)</f>
        <v>三山小学校</v>
      </c>
      <c r="I53" s="13">
        <f>IF(入力!G25="","",入力!G25)</f>
        <v>6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松井</v>
      </c>
      <c r="D54" s="13" t="str">
        <f>IF(入力!E28="","",入力!E28)</f>
        <v>理子</v>
      </c>
      <c r="E54" s="13" t="str">
        <f>IF(入力!C27="","",入力!C27)</f>
        <v>マツイ</v>
      </c>
      <c r="F54" s="13" t="str">
        <f>IF(入力!E27="","",入力!E27)</f>
        <v>リコ</v>
      </c>
      <c r="G54" s="13">
        <f>IF(入力!M27="","",入力!M27)</f>
        <v>520819021</v>
      </c>
      <c r="H54" s="13" t="str">
        <f>IF(入力!I27="","",入力!I27)</f>
        <v>東習志野小学校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山﨑</v>
      </c>
      <c r="D55" s="13" t="str">
        <f>IF(入力!E30="","",入力!E30)</f>
        <v>彩生</v>
      </c>
      <c r="E55" s="13" t="str">
        <f>IF(入力!C29="","",入力!C29)</f>
        <v>ヤマザキ</v>
      </c>
      <c r="F55" s="13" t="str">
        <f>IF(入力!E29="","",入力!E29)</f>
        <v>サイ</v>
      </c>
      <c r="G55" s="13">
        <f>IF(入力!M29="","",入力!M29)</f>
        <v>520819038</v>
      </c>
      <c r="H55" s="13" t="str">
        <f>IF(入力!I29="","",入力!I29)</f>
        <v>東習志野小学校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安齋</v>
      </c>
      <c r="D56" s="13" t="str">
        <f>IF(入力!E32="","",入力!E32)</f>
        <v>心華</v>
      </c>
      <c r="E56" s="13" t="str">
        <f>IF(入力!C31="","",入力!C31)</f>
        <v>アンザイ</v>
      </c>
      <c r="F56" s="13" t="str">
        <f>IF(入力!E31="","",入力!E31)</f>
        <v>コノカ</v>
      </c>
      <c r="G56" s="13">
        <f>IF(入力!M31="","",入力!M31)</f>
        <v>519022128</v>
      </c>
      <c r="H56" s="13" t="str">
        <f>IF(入力!I31="","",入力!I31)</f>
        <v>実花小学校</v>
      </c>
      <c r="I56" s="13">
        <f>IF(入力!G31="","",入力!G31)</f>
        <v>5</v>
      </c>
      <c r="J56" s="13">
        <f>IF(入力!P31="","",入力!P31)</f>
        <v>151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美宇</v>
      </c>
      <c r="E57" s="13" t="str">
        <f>IF(入力!C33="","",入力!C33)</f>
        <v>ヤマグチ</v>
      </c>
      <c r="F57" s="13" t="str">
        <f>IF(入力!E33="","",入力!E33)</f>
        <v>ミウ</v>
      </c>
      <c r="G57" s="13">
        <f>IF(入力!M33="","",入力!M33)</f>
        <v>520819045</v>
      </c>
      <c r="H57" s="13" t="str">
        <f>IF(入力!I33="","",入力!I33)</f>
        <v>実花小学校</v>
      </c>
      <c r="I57" s="13">
        <f>IF(入力!G33="","",入力!G33)</f>
        <v>5</v>
      </c>
      <c r="J57" s="13">
        <f>IF(入力!P33="","",入力!P33)</f>
        <v>152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山地</v>
      </c>
      <c r="D58" s="13" t="str">
        <f>IF(入力!E36="","",入力!E36)</f>
        <v>瑠美奈</v>
      </c>
      <c r="E58" s="13" t="str">
        <f>IF(入力!C35="","",入力!C35)</f>
        <v>ヤマジ</v>
      </c>
      <c r="F58" s="13" t="str">
        <f>IF(入力!E35="","",入力!E35)</f>
        <v>ルミナ</v>
      </c>
      <c r="G58" s="13">
        <f>IF(入力!M35="","",入力!M35)</f>
        <v>520819052</v>
      </c>
      <c r="H58" s="13" t="str">
        <f>IF(入力!I35="","",入力!I35)</f>
        <v>実花小学校</v>
      </c>
      <c r="I58" s="13">
        <f>IF(入力!G35="","",入力!G35)</f>
        <v>5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高知尾　</v>
      </c>
      <c r="D59" s="13" t="str">
        <f>IF(入力!E38="","",入力!E38)</f>
        <v>晴奈</v>
      </c>
      <c r="E59" s="13" t="str">
        <f>IF(入力!C37="","",入力!C37)</f>
        <v>タカチオ</v>
      </c>
      <c r="F59" s="13" t="str">
        <f>IF(入力!E37="","",入力!E37)</f>
        <v>ハナ</v>
      </c>
      <c r="G59" s="13">
        <f>IF(入力!M37="","",入力!M37)</f>
        <v>521910376</v>
      </c>
      <c r="H59" s="13" t="str">
        <f>IF(入力!I37="","",入力!I37)</f>
        <v>東習志野小学校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青塚</v>
      </c>
      <c r="D60" s="13" t="str">
        <f>IF(入力!E40="","",入力!E40)</f>
        <v>芽依</v>
      </c>
      <c r="E60" s="13" t="str">
        <f>IF(入力!C39="","",入力!C39)</f>
        <v>アオヅカ</v>
      </c>
      <c r="F60" s="13" t="str">
        <f>IF(入力!E39="","",入力!E39)</f>
        <v>メイ</v>
      </c>
      <c r="G60" s="13">
        <f>IF(入力!M39="","",入力!M39)</f>
        <v>521910383</v>
      </c>
      <c r="H60" s="13" t="str">
        <f>IF(入力!I39="","",入力!I39)</f>
        <v>実花小学校</v>
      </c>
      <c r="I60" s="13">
        <f>IF(入力!G39="","",入力!G39)</f>
        <v>4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齋藤</v>
      </c>
      <c r="D61" s="13" t="str">
        <f>IF(入力!E42="","",入力!E42)</f>
        <v>友莉紗</v>
      </c>
      <c r="E61" s="13" t="str">
        <f>IF(入力!C41="","",入力!C41)</f>
        <v>サイトウ</v>
      </c>
      <c r="F61" s="13" t="str">
        <f>IF(入力!E41="","",入力!E41)</f>
        <v>ユリサ</v>
      </c>
      <c r="G61" s="13">
        <f>IF(入力!M41="","",入力!M41)</f>
        <v>521910369</v>
      </c>
      <c r="H61" s="13" t="str">
        <f>IF(入力!I41="","",入力!I41)</f>
        <v>三山小学校</v>
      </c>
      <c r="I61" s="13">
        <f>IF(入力!G41="","",入力!G41)</f>
        <v>3</v>
      </c>
      <c r="J61" s="13">
        <f>IF(入力!P41="","",入力!P41)</f>
        <v>131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2016-05-09T15:17:35Z</cp:lastPrinted>
  <dcterms:created xsi:type="dcterms:W3CDTF">2014-04-05T09:56:00Z</dcterms:created>
  <dcterms:modified xsi:type="dcterms:W3CDTF">2022-05-18T14:32:03Z</dcterms:modified>
</cp:coreProperties>
</file>