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0年度\関東大会\プログラム　エントリー\"/>
    </mc:Choice>
  </mc:AlternateContent>
  <xr:revisionPtr revIDLastSave="0" documentId="8_{CC9011D8-9FD3-4AA0-BB98-2000DF7DC705}" xr6:coauthVersionLast="45" xr6:coauthVersionMax="45" xr10:uidLastSave="{00000000-0000-0000-0000-000000000000}"/>
  <workbookProtection lockStructure="1"/>
  <bookViews>
    <workbookView xWindow="1950" yWindow="600" windowWidth="1731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<sst xmlns="http://schemas.openxmlformats.org/spreadsheetml/2006/main" count="426" uniqueCount="292">
  <si>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</si>
  <si>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</si>
  <si>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</si>
  <si>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</si>
  <si>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</si>
  <si>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</si>
  <si>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</si>
  <si>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</si>
  <si>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</si>
  <si>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</si>
  <si>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</si>
  <si>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</si>
  <si>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</si>
  <si>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</si>
  <si>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</si>
  <si>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</si>
  <si>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</si>
  <si>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</si>
  <si>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</si>
  <si>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</si>
  <si>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</si>
  <si>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</si>
  <si>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</si>
  <si>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</si>
  <si>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</si>
  <si>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</si>
  <si>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</si>
  <si>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</si>
  <si>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</si>
  <si>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</si>
  <si>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</si>
  <si>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</si>
  <si>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</si>
  <si>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</si>
  <si>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</si>
  <si>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</si>
  <si>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</si>
  <si>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</si>
  <si>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</si>
  <si>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</si>
  <si>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</si>
  <si>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</si>
  <si>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</si>
  <si>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</si>
  <si>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</si>
  <si>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</si>
  <si>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</si>
  <si>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</si>
  <si>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</si>
  <si>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</si>
  <si>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</si>
  <si>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</si>
  <si>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</si>
  <si>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</si>
  <si>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</si>
  <si>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</si>
  <si>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</si>
  <si>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</si>
  <si>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</si>
  <si>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</si>
  <si>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</si>
  <si>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</si>
  <si>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</si>
  <si>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</si>
  <si>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</si>
  <si>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</si>
  <si>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</si>
  <si>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</si>
  <si>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</si>
  <si>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</si>
  <si>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</si>
  <si>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</si>
  <si>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</si>
  <si>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</si>
  <si>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</si>
  <si>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</si>
  <si>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</si>
  <si>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</si>
  <si>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</si>
  <si>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</si>
  <si>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</si>
  <si>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</si>
  <si>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</si>
  <si>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</si>
  <si>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</si>
  <si>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</si>
  <si>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</si>
  <si>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</si>
  <si>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</si>
  <si>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</si>
  <si>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</si>
  <si>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</si>
  <si>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</si>
  <si>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</si>
  <si>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</si>
  <si>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</si>
  <si>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</si>
  <si>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</si>
  <si>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</si>
  <si>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</si>
  <si>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</si>
  <si>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</si>
  <si>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</si>
  <si>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</si>
  <si>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</si>
  <si>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</si>
  <si>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</si>
  <si>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</si>
  <si>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</si>
  <si>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</si>
  <si>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</si>
  <si>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</si>
  <si>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</si>
  <si>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</si>
  <si>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</si>
  <si>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</si>
  <si>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</si>
  <si>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</si>
  <si>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</si>
  <si>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</si>
  <si>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</si>
  <si>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</si>
  <si>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</si>
  <si>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</si>
  <si>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</si>
  <si>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</si>
  <si>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</si>
  <si>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</si>
  <si>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</si>
  <si>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</si>
  <si>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</si>
  <si>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</si>
  <si>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</si>
  <si>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</si>
  <si>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</si>
  <si>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</si>
  <si>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</si>
  <si>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</si>
  <si>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</si>
  <si>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</si>
  <si>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</si>
  <si>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</si>
  <si>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</si>
  <si>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</si>
  <si>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</si>
  <si>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</si>
  <si>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</si>
  <si>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</si>
  <si>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</si>
  <si>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</si>
  <si>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</si>
  <si>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</si>
  <si>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</si>
  <si>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</si>
  <si>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</si>
  <si>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</si>
  <si>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</si>
  <si>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</si>
  <si>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</si>
  <si>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</si>
  <si>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</si>
  <si>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</si>
  <si>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</si>
  <si>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</si>
  <si>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</si>
  <si>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</si>
  <si>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</si>
  <si>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</si>
  <si>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</si>
  <si>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</si>
  <si>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</si>
  <si>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</si>
  <si>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</si>
  <si>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</si>
  <si>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</si>
  <si>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</si>
  <si>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</si>
  <si>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</si>
  <si>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</si>
  <si>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</si>
  <si>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</si>
  <si>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</si>
  <si>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</si>
  <si>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</si>
  <si>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</si>
  <si>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</si>
  <si>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</si>
  <si>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</si>
  <si>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</si>
  <si>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</si>
  <si>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</si>
  <si>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</si>
  <si>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</si>
  <si>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</si>
  <si>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</si>
  <si>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</si>
  <si>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</si>
  <si>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</si>
  <si>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</si>
  <si>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</si>
  <si>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</si>
  <si>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ソウサジュニア</t>
    <phoneticPr fontId="2"/>
  </si>
  <si>
    <t>女子</t>
    <rPh sb="0" eb="2">
      <t>ジョシ</t>
    </rPh>
    <phoneticPr fontId="2"/>
  </si>
  <si>
    <t>匝瑳市</t>
    <rPh sb="0" eb="3">
      <t>ソウサシ</t>
    </rPh>
    <phoneticPr fontId="2"/>
  </si>
  <si>
    <t>北東支部</t>
    <rPh sb="0" eb="2">
      <t>ホクトウ</t>
    </rPh>
    <rPh sb="2" eb="4">
      <t>シブ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</si>
  <si>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</si>
  <si>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</si>
  <si>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</si>
  <si>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</si>
  <si>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ツカモト</t>
    <phoneticPr fontId="2"/>
  </si>
  <si>
    <t>タカオ</t>
    <phoneticPr fontId="2"/>
  </si>
  <si>
    <t>289</t>
    <phoneticPr fontId="2"/>
  </si>
  <si>
    <t>2134</t>
    <phoneticPr fontId="2"/>
  </si>
  <si>
    <t>匝瑳市横須賀９０１</t>
    <rPh sb="0" eb="3">
      <t>ソウサシ</t>
    </rPh>
    <rPh sb="3" eb="6">
      <t>ヨコスカ</t>
    </rPh>
    <phoneticPr fontId="2"/>
  </si>
  <si>
    <t>0479</t>
    <phoneticPr fontId="2"/>
  </si>
  <si>
    <t>72</t>
    <phoneticPr fontId="2"/>
  </si>
  <si>
    <t>2872</t>
    <phoneticPr fontId="2"/>
  </si>
  <si>
    <t>八本</t>
    <rPh sb="0" eb="2">
      <t>ヤモト</t>
    </rPh>
    <phoneticPr fontId="2"/>
  </si>
  <si>
    <t>修</t>
    <rPh sb="0" eb="1">
      <t>オサム</t>
    </rPh>
    <phoneticPr fontId="2"/>
  </si>
  <si>
    <t>ヤモト</t>
    <phoneticPr fontId="2"/>
  </si>
  <si>
    <t>オサム</t>
    <phoneticPr fontId="2"/>
  </si>
  <si>
    <t>旭市江ヶ崎１６１２－３</t>
    <rPh sb="0" eb="1">
      <t>アサヒ</t>
    </rPh>
    <rPh sb="1" eb="2">
      <t>シ</t>
    </rPh>
    <rPh sb="2" eb="5">
      <t>エガサキ</t>
    </rPh>
    <phoneticPr fontId="2"/>
  </si>
  <si>
    <t>080</t>
    <phoneticPr fontId="2"/>
  </si>
  <si>
    <t>1166</t>
    <phoneticPr fontId="2"/>
  </si>
  <si>
    <t>7192</t>
    <phoneticPr fontId="2"/>
  </si>
  <si>
    <t>2503</t>
    <phoneticPr fontId="2"/>
  </si>
  <si>
    <t>織田</t>
    <rPh sb="0" eb="2">
      <t>オリタ</t>
    </rPh>
    <phoneticPr fontId="2"/>
  </si>
  <si>
    <t>孝仁</t>
    <rPh sb="0" eb="2">
      <t>タカヒト</t>
    </rPh>
    <phoneticPr fontId="2"/>
  </si>
  <si>
    <t>オリタ</t>
    <phoneticPr fontId="2"/>
  </si>
  <si>
    <t>タカヒロ</t>
    <phoneticPr fontId="2"/>
  </si>
  <si>
    <t>香取市分郷１５０－２</t>
    <rPh sb="0" eb="2">
      <t>カトリ</t>
    </rPh>
    <rPh sb="2" eb="3">
      <t>シ</t>
    </rPh>
    <rPh sb="3" eb="4">
      <t>ブン</t>
    </rPh>
    <rPh sb="4" eb="5">
      <t>サト</t>
    </rPh>
    <phoneticPr fontId="2"/>
  </si>
  <si>
    <t>289</t>
    <phoneticPr fontId="2"/>
  </si>
  <si>
    <t>0305</t>
    <phoneticPr fontId="2"/>
  </si>
  <si>
    <t>090</t>
    <phoneticPr fontId="2"/>
  </si>
  <si>
    <t>2428</t>
    <phoneticPr fontId="2"/>
  </si>
  <si>
    <t>5765</t>
    <phoneticPr fontId="2"/>
  </si>
  <si>
    <t>ツカモト</t>
    <phoneticPr fontId="2"/>
  </si>
  <si>
    <t>タカオ</t>
    <phoneticPr fontId="2"/>
  </si>
  <si>
    <t>2134</t>
    <phoneticPr fontId="2"/>
  </si>
  <si>
    <t>72</t>
    <phoneticPr fontId="2"/>
  </si>
  <si>
    <t>2872</t>
    <phoneticPr fontId="2"/>
  </si>
  <si>
    <t>増田</t>
    <rPh sb="0" eb="2">
      <t>マスダ</t>
    </rPh>
    <phoneticPr fontId="2"/>
  </si>
  <si>
    <t>美海</t>
    <rPh sb="0" eb="2">
      <t>ミウ</t>
    </rPh>
    <phoneticPr fontId="2"/>
  </si>
  <si>
    <t>マスダ</t>
    <phoneticPr fontId="2"/>
  </si>
  <si>
    <t>ミウ</t>
    <phoneticPr fontId="2"/>
  </si>
  <si>
    <t>匝瑳市立共興小学校</t>
    <rPh sb="0" eb="2">
      <t>ソウサ</t>
    </rPh>
    <rPh sb="2" eb="3">
      <t>シ</t>
    </rPh>
    <rPh sb="3" eb="4">
      <t>リツ</t>
    </rPh>
    <rPh sb="4" eb="6">
      <t>キョウコウ</t>
    </rPh>
    <rPh sb="6" eb="9">
      <t>ショウガッコウ</t>
    </rPh>
    <phoneticPr fontId="2"/>
  </si>
  <si>
    <t>心昊</t>
    <rPh sb="0" eb="1">
      <t>ココロ</t>
    </rPh>
    <rPh sb="1" eb="2">
      <t>コウ</t>
    </rPh>
    <phoneticPr fontId="2"/>
  </si>
  <si>
    <t>オリタ</t>
    <phoneticPr fontId="2"/>
  </si>
  <si>
    <t>ミヒロ</t>
    <phoneticPr fontId="2"/>
  </si>
  <si>
    <t>香取市立小見川北小学校</t>
    <rPh sb="0" eb="2">
      <t>カトリ</t>
    </rPh>
    <rPh sb="2" eb="3">
      <t>シ</t>
    </rPh>
    <rPh sb="3" eb="4">
      <t>リツ</t>
    </rPh>
    <rPh sb="4" eb="7">
      <t>オミガワ</t>
    </rPh>
    <rPh sb="7" eb="8">
      <t>キタ</t>
    </rPh>
    <rPh sb="8" eb="11">
      <t>ショウガッコウ</t>
    </rPh>
    <phoneticPr fontId="2"/>
  </si>
  <si>
    <t>椿</t>
    <rPh sb="0" eb="1">
      <t>ツバキ</t>
    </rPh>
    <phoneticPr fontId="2"/>
  </si>
  <si>
    <t>侑加</t>
    <rPh sb="0" eb="2">
      <t>ユウカ</t>
    </rPh>
    <phoneticPr fontId="2"/>
  </si>
  <si>
    <t>ツバキ</t>
    <phoneticPr fontId="2"/>
  </si>
  <si>
    <t>ユウカ</t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</si>
  <si>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</si>
  <si>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菅谷</t>
    <rPh sb="0" eb="2">
      <t>スガヤ</t>
    </rPh>
    <phoneticPr fontId="2"/>
  </si>
  <si>
    <t>埜々香</t>
    <rPh sb="0" eb="1">
      <t>ノ</t>
    </rPh>
    <rPh sb="2" eb="3">
      <t>カ</t>
    </rPh>
    <phoneticPr fontId="2"/>
  </si>
  <si>
    <t>スガヤ</t>
    <phoneticPr fontId="2"/>
  </si>
  <si>
    <t>ノノカ</t>
    <phoneticPr fontId="2"/>
  </si>
  <si>
    <t>堀川</t>
    <rPh sb="0" eb="2">
      <t>ホリカワ</t>
    </rPh>
    <phoneticPr fontId="2"/>
  </si>
  <si>
    <t>希羽</t>
    <rPh sb="0" eb="1">
      <t>キ</t>
    </rPh>
    <rPh sb="1" eb="2">
      <t>ワ</t>
    </rPh>
    <phoneticPr fontId="2"/>
  </si>
  <si>
    <t>ホリカワ</t>
    <phoneticPr fontId="2"/>
  </si>
  <si>
    <t>ノワ</t>
    <phoneticPr fontId="2"/>
  </si>
  <si>
    <t>旭私立萬歳小学校</t>
    <rPh sb="0" eb="1">
      <t>アサヒ</t>
    </rPh>
    <rPh sb="1" eb="3">
      <t>シリツ</t>
    </rPh>
    <rPh sb="3" eb="4">
      <t>マン</t>
    </rPh>
    <rPh sb="4" eb="5">
      <t>サイ</t>
    </rPh>
    <rPh sb="5" eb="8">
      <t>ショウガッコウ</t>
    </rPh>
    <phoneticPr fontId="2"/>
  </si>
  <si>
    <t>小川</t>
    <rPh sb="0" eb="2">
      <t>オガワ</t>
    </rPh>
    <phoneticPr fontId="2"/>
  </si>
  <si>
    <t>凜音</t>
    <rPh sb="0" eb="1">
      <t>リン</t>
    </rPh>
    <rPh sb="1" eb="2">
      <t>オン</t>
    </rPh>
    <phoneticPr fontId="2"/>
  </si>
  <si>
    <t>オガワ</t>
    <phoneticPr fontId="2"/>
  </si>
  <si>
    <t>リオン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</si>
  <si>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</si>
  <si>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越川</t>
    <rPh sb="0" eb="2">
      <t>コシカワ</t>
    </rPh>
    <phoneticPr fontId="2"/>
  </si>
  <si>
    <t>茉希</t>
    <rPh sb="0" eb="2">
      <t>マキ</t>
    </rPh>
    <phoneticPr fontId="2"/>
  </si>
  <si>
    <t>コシカワ</t>
    <phoneticPr fontId="2"/>
  </si>
  <si>
    <t>マキ</t>
    <phoneticPr fontId="2"/>
  </si>
  <si>
    <t>匝瑳市立八日市場小学校</t>
    <rPh sb="0" eb="2">
      <t>ソウサ</t>
    </rPh>
    <rPh sb="2" eb="3">
      <t>シ</t>
    </rPh>
    <rPh sb="3" eb="4">
      <t>リツ</t>
    </rPh>
    <rPh sb="4" eb="8">
      <t>ヨウカイチバ</t>
    </rPh>
    <rPh sb="8" eb="11">
      <t>ショウガッコウ</t>
    </rPh>
    <phoneticPr fontId="2"/>
  </si>
  <si>
    <t>飯田</t>
    <rPh sb="0" eb="2">
      <t>イイダ</t>
    </rPh>
    <phoneticPr fontId="2"/>
  </si>
  <si>
    <t>一華</t>
    <rPh sb="0" eb="2">
      <t>イチカ</t>
    </rPh>
    <phoneticPr fontId="2"/>
  </si>
  <si>
    <t>イイダ</t>
    <phoneticPr fontId="2"/>
  </si>
  <si>
    <t>イチカ</t>
    <phoneticPr fontId="2"/>
  </si>
  <si>
    <t>杏樹</t>
    <rPh sb="0" eb="2">
      <t>アンジュ</t>
    </rPh>
    <phoneticPr fontId="2"/>
  </si>
  <si>
    <t>アンジュ</t>
    <phoneticPr fontId="2"/>
  </si>
  <si>
    <t>高橋</t>
    <rPh sb="0" eb="2">
      <t>タカハシ</t>
    </rPh>
    <phoneticPr fontId="2"/>
  </si>
  <si>
    <t>咲和</t>
    <rPh sb="0" eb="2">
      <t>サワ</t>
    </rPh>
    <phoneticPr fontId="2"/>
  </si>
  <si>
    <t>タカハシ</t>
    <phoneticPr fontId="2"/>
  </si>
  <si>
    <t>サワ</t>
    <phoneticPr fontId="2"/>
  </si>
  <si>
    <t>小林</t>
    <rPh sb="0" eb="2">
      <t>コバヤシ</t>
    </rPh>
    <phoneticPr fontId="2"/>
  </si>
  <si>
    <t>莉子</t>
    <rPh sb="0" eb="2">
      <t>リコ</t>
    </rPh>
    <phoneticPr fontId="2"/>
  </si>
  <si>
    <t>コバヤシ</t>
    <phoneticPr fontId="2"/>
  </si>
  <si>
    <t>リコ</t>
    <phoneticPr fontId="2"/>
  </si>
  <si>
    <t>並木</t>
    <rPh sb="0" eb="2">
      <t>ナミキ</t>
    </rPh>
    <phoneticPr fontId="2"/>
  </si>
  <si>
    <t>あかり</t>
    <phoneticPr fontId="2"/>
  </si>
  <si>
    <t>ナミキ</t>
    <phoneticPr fontId="2"/>
  </si>
  <si>
    <t>アカリ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</si>
</sst>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45" t="s">
        <v>202</v>
      </c>
      <c r="K3" s="246"/>
      <c r="L3" s="246"/>
      <c r="M3" s="246"/>
      <c r="N3" s="246"/>
      <c r="O3" s="247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5" t="s">
        <v>204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435596604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7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>
        <v>22025</v>
      </c>
      <c r="K5" s="225"/>
      <c r="L5" s="225"/>
      <c r="M5" s="225"/>
      <c r="N5" s="225"/>
      <c r="O5" s="225"/>
      <c r="P5" s="191" t="s">
        <v>205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1" t="s">
        <v>206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4"/>
      <c r="C6" s="167" t="s">
        <v>175</v>
      </c>
      <c r="D6" s="168"/>
      <c r="E6" s="169" t="s">
        <v>176</v>
      </c>
      <c r="F6" s="170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7" t="s">
        <v>192</v>
      </c>
    </row>
    <row r="7" spans="1:51" ht="13.5" customHeight="1">
      <c r="A7" s="96"/>
      <c r="B7" s="164"/>
      <c r="C7" s="131" t="s">
        <v>209</v>
      </c>
      <c r="D7" s="132"/>
      <c r="E7" s="133" t="s">
        <v>210</v>
      </c>
      <c r="F7" s="134"/>
      <c r="G7" s="227">
        <v>516598104</v>
      </c>
      <c r="H7" s="227"/>
      <c r="I7" s="227"/>
      <c r="J7" s="227"/>
      <c r="K7" s="227"/>
      <c r="L7" s="227"/>
      <c r="M7" s="227">
        <v>330442</v>
      </c>
      <c r="N7" s="227"/>
      <c r="O7" s="227"/>
      <c r="P7" s="198" t="s">
        <v>72</v>
      </c>
      <c r="Q7" s="199"/>
      <c r="R7" s="166" t="s">
        <v>211</v>
      </c>
      <c r="S7" s="166"/>
      <c r="T7" s="166"/>
      <c r="U7" s="166"/>
      <c r="V7" s="50" t="s">
        <v>73</v>
      </c>
      <c r="W7" s="157" t="s">
        <v>212</v>
      </c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>
        <v>70</v>
      </c>
    </row>
    <row r="8" spans="1:51" ht="18" customHeight="1">
      <c r="A8" s="96"/>
      <c r="B8" s="164"/>
      <c r="C8" s="135" t="s">
        <v>207</v>
      </c>
      <c r="D8" s="136"/>
      <c r="E8" s="137" t="s">
        <v>208</v>
      </c>
      <c r="F8" s="138"/>
      <c r="G8" s="227"/>
      <c r="H8" s="227"/>
      <c r="I8" s="227"/>
      <c r="J8" s="227"/>
      <c r="K8" s="227"/>
      <c r="L8" s="227"/>
      <c r="M8" s="227"/>
      <c r="N8" s="227"/>
      <c r="O8" s="227"/>
      <c r="P8" s="159" t="s">
        <v>213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64"/>
      <c r="C9" s="131" t="s">
        <v>219</v>
      </c>
      <c r="D9" s="132"/>
      <c r="E9" s="133" t="s">
        <v>220</v>
      </c>
      <c r="F9" s="134"/>
      <c r="G9" s="227">
        <v>506222313</v>
      </c>
      <c r="H9" s="227"/>
      <c r="I9" s="227"/>
      <c r="J9" s="227"/>
      <c r="K9" s="227"/>
      <c r="L9" s="227"/>
      <c r="M9" s="227">
        <v>364199</v>
      </c>
      <c r="N9" s="227"/>
      <c r="O9" s="227"/>
      <c r="P9" s="198" t="s">
        <v>72</v>
      </c>
      <c r="Q9" s="199"/>
      <c r="R9" s="166" t="s">
        <v>211</v>
      </c>
      <c r="S9" s="166"/>
      <c r="T9" s="166"/>
      <c r="U9" s="166"/>
      <c r="V9" s="50" t="s">
        <v>73</v>
      </c>
      <c r="W9" s="157" t="s">
        <v>225</v>
      </c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8"/>
      <c r="AK9" s="58" t="s">
        <v>193</v>
      </c>
      <c r="AL9" s="83" t="s">
        <v>222</v>
      </c>
      <c r="AM9" s="83"/>
      <c r="AN9" s="83"/>
      <c r="AO9" s="83"/>
      <c r="AP9" s="83"/>
      <c r="AQ9" s="83"/>
      <c r="AR9" s="83"/>
      <c r="AS9" s="59" t="s">
        <v>194</v>
      </c>
      <c r="AT9" s="78">
        <v>59</v>
      </c>
    </row>
    <row r="10" spans="1:51" ht="18" customHeight="1">
      <c r="A10" s="96"/>
      <c r="B10" s="164"/>
      <c r="C10" s="135" t="s">
        <v>217</v>
      </c>
      <c r="D10" s="136"/>
      <c r="E10" s="137" t="s">
        <v>218</v>
      </c>
      <c r="F10" s="138"/>
      <c r="G10" s="227"/>
      <c r="H10" s="227"/>
      <c r="I10" s="227"/>
      <c r="J10" s="227"/>
      <c r="K10" s="227"/>
      <c r="L10" s="227"/>
      <c r="M10" s="227"/>
      <c r="N10" s="227"/>
      <c r="O10" s="227"/>
      <c r="P10" s="159" t="s">
        <v>221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71"/>
      <c r="AK10" s="84" t="s">
        <v>223</v>
      </c>
      <c r="AL10" s="85"/>
      <c r="AM10" s="85"/>
      <c r="AN10" s="85"/>
      <c r="AO10" s="60" t="s">
        <v>195</v>
      </c>
      <c r="AP10" s="85" t="s">
        <v>224</v>
      </c>
      <c r="AQ10" s="85"/>
      <c r="AR10" s="85"/>
      <c r="AS10" s="86"/>
      <c r="AT10" s="78"/>
    </row>
    <row r="11" spans="1:51" ht="14.45" customHeight="1">
      <c r="A11" s="96" t="s">
        <v>151</v>
      </c>
      <c r="B11" s="164"/>
      <c r="C11" s="131" t="s">
        <v>228</v>
      </c>
      <c r="D11" s="132"/>
      <c r="E11" s="133" t="s">
        <v>229</v>
      </c>
      <c r="F11" s="134"/>
      <c r="G11" s="227">
        <v>519944307</v>
      </c>
      <c r="H11" s="227"/>
      <c r="I11" s="227"/>
      <c r="J11" s="227"/>
      <c r="K11" s="227"/>
      <c r="L11" s="227"/>
      <c r="M11" s="227"/>
      <c r="N11" s="227"/>
      <c r="O11" s="227"/>
      <c r="P11" s="198" t="s">
        <v>72</v>
      </c>
      <c r="Q11" s="199"/>
      <c r="R11" s="166" t="s">
        <v>231</v>
      </c>
      <c r="S11" s="166"/>
      <c r="T11" s="166"/>
      <c r="U11" s="166"/>
      <c r="V11" s="50" t="s">
        <v>73</v>
      </c>
      <c r="W11" s="157" t="s">
        <v>232</v>
      </c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8"/>
      <c r="AK11" s="58" t="s">
        <v>193</v>
      </c>
      <c r="AL11" s="83" t="s">
        <v>233</v>
      </c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>
      <c r="A12" s="96"/>
      <c r="B12" s="164"/>
      <c r="C12" s="135" t="s">
        <v>226</v>
      </c>
      <c r="D12" s="136"/>
      <c r="E12" s="137" t="s">
        <v>227</v>
      </c>
      <c r="F12" s="138"/>
      <c r="G12" s="227"/>
      <c r="H12" s="227"/>
      <c r="I12" s="227"/>
      <c r="J12" s="227"/>
      <c r="K12" s="227"/>
      <c r="L12" s="227"/>
      <c r="M12" s="227"/>
      <c r="N12" s="227"/>
      <c r="O12" s="227"/>
      <c r="P12" s="159" t="s">
        <v>230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71"/>
      <c r="AK12" s="84" t="s">
        <v>234</v>
      </c>
      <c r="AL12" s="85"/>
      <c r="AM12" s="85"/>
      <c r="AN12" s="85"/>
      <c r="AO12" s="60" t="s">
        <v>195</v>
      </c>
      <c r="AP12" s="85" t="s">
        <v>235</v>
      </c>
      <c r="AQ12" s="85"/>
      <c r="AR12" s="85"/>
      <c r="AS12" s="86"/>
      <c r="AT12" s="78"/>
    </row>
    <row r="13" spans="1:51" ht="15" customHeight="1">
      <c r="A13" s="96" t="s">
        <v>152</v>
      </c>
      <c r="B13" s="164"/>
      <c r="C13" s="200"/>
      <c r="D13" s="132"/>
      <c r="E13" s="132"/>
      <c r="F13" s="134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1"/>
      <c r="AL13" s="177"/>
      <c r="AM13" s="177"/>
      <c r="AN13" s="177"/>
      <c r="AO13" s="177"/>
      <c r="AP13" s="177"/>
      <c r="AQ13" s="177"/>
      <c r="AR13" s="177"/>
      <c r="AS13" s="62"/>
      <c r="AT13" s="79"/>
    </row>
    <row r="14" spans="1:51" ht="18" customHeight="1">
      <c r="A14" s="96"/>
      <c r="B14" s="164"/>
      <c r="C14" s="228"/>
      <c r="D14" s="136"/>
      <c r="E14" s="136"/>
      <c r="F14" s="138"/>
      <c r="G14" s="231"/>
      <c r="H14" s="231"/>
      <c r="I14" s="231"/>
      <c r="J14" s="231"/>
      <c r="K14" s="231"/>
      <c r="L14" s="231"/>
      <c r="M14" s="231"/>
      <c r="N14" s="231"/>
      <c r="O14" s="231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3"/>
      <c r="AP14" s="182"/>
      <c r="AQ14" s="182"/>
      <c r="AR14" s="182"/>
      <c r="AS14" s="183"/>
      <c r="AT14" s="79"/>
    </row>
    <row r="15" spans="1:51" ht="15" customHeight="1">
      <c r="A15" s="232" t="s">
        <v>166</v>
      </c>
      <c r="B15" s="164"/>
      <c r="C15" s="131" t="s">
        <v>236</v>
      </c>
      <c r="D15" s="132"/>
      <c r="E15" s="133" t="s">
        <v>237</v>
      </c>
      <c r="F15" s="134"/>
      <c r="G15" s="231"/>
      <c r="H15" s="231"/>
      <c r="I15" s="231"/>
      <c r="J15" s="231"/>
      <c r="K15" s="231"/>
      <c r="L15" s="231"/>
      <c r="M15" s="231"/>
      <c r="N15" s="231"/>
      <c r="O15" s="231"/>
      <c r="P15" s="198" t="s">
        <v>72</v>
      </c>
      <c r="Q15" s="199"/>
      <c r="R15" s="166" t="s">
        <v>231</v>
      </c>
      <c r="S15" s="166"/>
      <c r="T15" s="166"/>
      <c r="U15" s="166"/>
      <c r="V15" s="49" t="s">
        <v>73</v>
      </c>
      <c r="W15" s="157" t="s">
        <v>238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8"/>
      <c r="AK15" s="58" t="s">
        <v>193</v>
      </c>
      <c r="AL15" s="83" t="s">
        <v>214</v>
      </c>
      <c r="AM15" s="83"/>
      <c r="AN15" s="83"/>
      <c r="AO15" s="83"/>
      <c r="AP15" s="83"/>
      <c r="AQ15" s="83"/>
      <c r="AR15" s="83"/>
      <c r="AS15" s="59" t="s">
        <v>194</v>
      </c>
      <c r="AT15" s="78">
        <v>70</v>
      </c>
    </row>
    <row r="16" spans="1:51" ht="18" customHeight="1">
      <c r="A16" s="96"/>
      <c r="B16" s="164"/>
      <c r="C16" s="135" t="s">
        <v>207</v>
      </c>
      <c r="D16" s="136"/>
      <c r="E16" s="137" t="s">
        <v>208</v>
      </c>
      <c r="F16" s="138"/>
      <c r="G16" s="231"/>
      <c r="H16" s="231"/>
      <c r="I16" s="231"/>
      <c r="J16" s="231"/>
      <c r="K16" s="231"/>
      <c r="L16" s="231"/>
      <c r="M16" s="231"/>
      <c r="N16" s="231"/>
      <c r="O16" s="231"/>
      <c r="P16" s="159" t="s">
        <v>213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84" t="s">
        <v>239</v>
      </c>
      <c r="AL16" s="85"/>
      <c r="AM16" s="85"/>
      <c r="AN16" s="85"/>
      <c r="AO16" s="60" t="s">
        <v>195</v>
      </c>
      <c r="AP16" s="85" t="s">
        <v>240</v>
      </c>
      <c r="AQ16" s="85"/>
      <c r="AR16" s="85"/>
      <c r="AS16" s="86"/>
      <c r="AT16" s="78"/>
    </row>
    <row r="17" spans="1:46">
      <c r="A17" s="96" t="s">
        <v>6</v>
      </c>
      <c r="B17" s="164"/>
      <c r="C17" s="218" t="str">
        <f>IF(P16="","",P16)</f>
        <v>匝瑳市横須賀９０１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4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4"/>
      <c r="C19" s="218" t="str">
        <f>IF(AL15="","",AL15&amp;"-"&amp;AK16&amp;"-"&amp;AP16)</f>
        <v>0479-72-2872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4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4"/>
      <c r="C21" s="241">
        <v>90</v>
      </c>
      <c r="D21" s="233"/>
      <c r="E21" s="233">
        <v>8892</v>
      </c>
      <c r="F21" s="233"/>
      <c r="G21" s="233">
        <v>9610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2" t="s">
        <v>154</v>
      </c>
      <c r="C23" s="219" t="s">
        <v>173</v>
      </c>
      <c r="D23" s="220"/>
      <c r="E23" s="221" t="s">
        <v>174</v>
      </c>
      <c r="F23" s="222"/>
      <c r="G23" s="162" t="s">
        <v>155</v>
      </c>
      <c r="H23" s="162"/>
      <c r="I23" s="162" t="s">
        <v>156</v>
      </c>
      <c r="J23" s="162"/>
      <c r="K23" s="162"/>
      <c r="L23" s="162"/>
      <c r="M23" s="162" t="s">
        <v>157</v>
      </c>
      <c r="N23" s="162"/>
      <c r="O23" s="162"/>
      <c r="P23" s="161" t="s">
        <v>167</v>
      </c>
      <c r="Q23" s="162"/>
      <c r="R23" s="162"/>
      <c r="S23" s="162"/>
      <c r="T23" s="16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4"/>
      <c r="C24" s="207" t="s">
        <v>171</v>
      </c>
      <c r="D24" s="208"/>
      <c r="E24" s="209" t="s">
        <v>172</v>
      </c>
      <c r="F24" s="210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5"/>
      <c r="U24" s="1"/>
      <c r="V24" s="1"/>
      <c r="W24" s="1"/>
      <c r="X24" s="1"/>
      <c r="Y24" s="149" t="s">
        <v>168</v>
      </c>
      <c r="Z24" s="115"/>
      <c r="AA24" s="115"/>
      <c r="AB24" s="115"/>
      <c r="AC24" s="115"/>
      <c r="AD24" s="115"/>
      <c r="AE24" s="115"/>
      <c r="AF24" s="115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1" t="s">
        <v>243</v>
      </c>
      <c r="D25" s="132"/>
      <c r="E25" s="133" t="s">
        <v>244</v>
      </c>
      <c r="F25" s="134"/>
      <c r="G25" s="119">
        <v>6</v>
      </c>
      <c r="H25" s="120"/>
      <c r="I25" s="224" t="s">
        <v>245</v>
      </c>
      <c r="J25" s="123"/>
      <c r="K25" s="123"/>
      <c r="L25" s="120"/>
      <c r="M25" s="119">
        <v>518581039</v>
      </c>
      <c r="N25" s="123"/>
      <c r="O25" s="120"/>
      <c r="P25" s="119">
        <v>162</v>
      </c>
      <c r="Q25" s="123"/>
      <c r="R25" s="123"/>
      <c r="S25" s="123"/>
      <c r="T25" s="125"/>
      <c r="U25" s="1"/>
      <c r="V25" s="1"/>
      <c r="W25" s="1"/>
      <c r="X25" s="1"/>
      <c r="Y25" s="235"/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5" t="s">
        <v>241</v>
      </c>
      <c r="D26" s="136"/>
      <c r="E26" s="137" t="s">
        <v>242</v>
      </c>
      <c r="F26" s="138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223">
        <v>2</v>
      </c>
      <c r="C27" s="131" t="s">
        <v>247</v>
      </c>
      <c r="D27" s="132"/>
      <c r="E27" s="133" t="s">
        <v>248</v>
      </c>
      <c r="F27" s="134"/>
      <c r="G27" s="119">
        <v>6</v>
      </c>
      <c r="H27" s="120"/>
      <c r="I27" s="224" t="s">
        <v>249</v>
      </c>
      <c r="J27" s="123"/>
      <c r="K27" s="123"/>
      <c r="L27" s="120"/>
      <c r="M27" s="119">
        <v>518933821</v>
      </c>
      <c r="N27" s="123"/>
      <c r="O27" s="120"/>
      <c r="P27" s="119">
        <v>154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5" t="s">
        <v>226</v>
      </c>
      <c r="D28" s="136"/>
      <c r="E28" s="137" t="s">
        <v>246</v>
      </c>
      <c r="F28" s="138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6</v>
      </c>
      <c r="C29" s="131" t="s">
        <v>252</v>
      </c>
      <c r="D29" s="132"/>
      <c r="E29" s="133" t="s">
        <v>253</v>
      </c>
      <c r="F29" s="134"/>
      <c r="G29" s="119">
        <v>6</v>
      </c>
      <c r="H29" s="120"/>
      <c r="I29" s="224" t="s">
        <v>254</v>
      </c>
      <c r="J29" s="123"/>
      <c r="K29" s="123"/>
      <c r="L29" s="120"/>
      <c r="M29" s="119">
        <v>518581015</v>
      </c>
      <c r="N29" s="123"/>
      <c r="O29" s="120"/>
      <c r="P29" s="119">
        <v>152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5" t="s">
        <v>250</v>
      </c>
      <c r="D30" s="136"/>
      <c r="E30" s="137" t="s">
        <v>251</v>
      </c>
      <c r="F30" s="138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7</v>
      </c>
      <c r="C31" s="131" t="s">
        <v>257</v>
      </c>
      <c r="D31" s="132"/>
      <c r="E31" s="133" t="s">
        <v>258</v>
      </c>
      <c r="F31" s="134"/>
      <c r="G31" s="119">
        <v>6</v>
      </c>
      <c r="H31" s="120"/>
      <c r="I31" s="224" t="s">
        <v>254</v>
      </c>
      <c r="J31" s="123"/>
      <c r="K31" s="123"/>
      <c r="L31" s="120"/>
      <c r="M31" s="119">
        <v>518581046</v>
      </c>
      <c r="N31" s="123"/>
      <c r="O31" s="120"/>
      <c r="P31" s="119">
        <v>148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5" t="s">
        <v>255</v>
      </c>
      <c r="D32" s="136"/>
      <c r="E32" s="137" t="s">
        <v>256</v>
      </c>
      <c r="F32" s="138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9" t="s">
        <v>197</v>
      </c>
      <c r="Z32" s="115"/>
      <c r="AA32" s="115"/>
      <c r="AB32" s="115"/>
      <c r="AC32" s="115"/>
      <c r="AD32" s="115"/>
      <c r="AE32" s="115"/>
      <c r="AF32" s="115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3</v>
      </c>
      <c r="C33" s="131" t="s">
        <v>261</v>
      </c>
      <c r="D33" s="132"/>
      <c r="E33" s="133" t="s">
        <v>262</v>
      </c>
      <c r="F33" s="134"/>
      <c r="G33" s="119">
        <v>6</v>
      </c>
      <c r="H33" s="120"/>
      <c r="I33" s="224" t="s">
        <v>263</v>
      </c>
      <c r="J33" s="123"/>
      <c r="K33" s="123"/>
      <c r="L33" s="120"/>
      <c r="M33" s="119">
        <v>518049744</v>
      </c>
      <c r="N33" s="123"/>
      <c r="O33" s="120"/>
      <c r="P33" s="119">
        <v>155</v>
      </c>
      <c r="Q33" s="123"/>
      <c r="R33" s="123"/>
      <c r="S33" s="123"/>
      <c r="T33" s="125"/>
      <c r="U33" s="1"/>
      <c r="V33" s="1"/>
      <c r="W33" s="1"/>
      <c r="X33" s="1"/>
      <c r="Y33" s="151">
        <v>2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5" t="s">
        <v>259</v>
      </c>
      <c r="D34" s="136"/>
      <c r="E34" s="137" t="s">
        <v>260</v>
      </c>
      <c r="F34" s="138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4</v>
      </c>
      <c r="C35" s="131" t="s">
        <v>266</v>
      </c>
      <c r="D35" s="132"/>
      <c r="E35" s="133" t="s">
        <v>267</v>
      </c>
      <c r="F35" s="134"/>
      <c r="G35" s="119">
        <v>5</v>
      </c>
      <c r="H35" s="120"/>
      <c r="I35" s="224" t="s">
        <v>268</v>
      </c>
      <c r="J35" s="123"/>
      <c r="K35" s="123"/>
      <c r="L35" s="120"/>
      <c r="M35" s="119">
        <v>518581077</v>
      </c>
      <c r="N35" s="123"/>
      <c r="O35" s="120"/>
      <c r="P35" s="119">
        <v>153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5" t="s">
        <v>264</v>
      </c>
      <c r="D36" s="136"/>
      <c r="E36" s="137" t="s">
        <v>265</v>
      </c>
      <c r="F36" s="138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5</v>
      </c>
      <c r="C37" s="131" t="s">
        <v>271</v>
      </c>
      <c r="D37" s="132"/>
      <c r="E37" s="133" t="s">
        <v>272</v>
      </c>
      <c r="F37" s="134"/>
      <c r="G37" s="119">
        <v>5</v>
      </c>
      <c r="H37" s="120"/>
      <c r="I37" s="224" t="s">
        <v>273</v>
      </c>
      <c r="J37" s="123"/>
      <c r="K37" s="123"/>
      <c r="L37" s="120"/>
      <c r="M37" s="119">
        <v>518581060</v>
      </c>
      <c r="N37" s="123"/>
      <c r="O37" s="120"/>
      <c r="P37" s="119">
        <v>161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5" t="s">
        <v>269</v>
      </c>
      <c r="D38" s="136"/>
      <c r="E38" s="137" t="s">
        <v>270</v>
      </c>
      <c r="F38" s="138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276</v>
      </c>
      <c r="D39" s="132"/>
      <c r="E39" s="133" t="s">
        <v>277</v>
      </c>
      <c r="F39" s="134"/>
      <c r="G39" s="119">
        <v>5</v>
      </c>
      <c r="H39" s="120"/>
      <c r="I39" s="224" t="s">
        <v>263</v>
      </c>
      <c r="J39" s="123"/>
      <c r="K39" s="123"/>
      <c r="L39" s="120"/>
      <c r="M39" s="119">
        <v>519551079</v>
      </c>
      <c r="N39" s="123"/>
      <c r="O39" s="120"/>
      <c r="P39" s="119">
        <v>151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5" t="s">
        <v>274</v>
      </c>
      <c r="D40" s="136"/>
      <c r="E40" s="137" t="s">
        <v>275</v>
      </c>
      <c r="F40" s="138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11</v>
      </c>
      <c r="C41" s="131" t="s">
        <v>261</v>
      </c>
      <c r="D41" s="132"/>
      <c r="E41" s="133" t="s">
        <v>279</v>
      </c>
      <c r="F41" s="134"/>
      <c r="G41" s="119">
        <v>4</v>
      </c>
      <c r="H41" s="120"/>
      <c r="I41" s="224" t="s">
        <v>263</v>
      </c>
      <c r="J41" s="123"/>
      <c r="K41" s="123"/>
      <c r="L41" s="120"/>
      <c r="M41" s="119">
        <v>518675523</v>
      </c>
      <c r="N41" s="123"/>
      <c r="O41" s="120"/>
      <c r="P41" s="119">
        <v>137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5" t="s">
        <v>259</v>
      </c>
      <c r="D42" s="136"/>
      <c r="E42" s="137" t="s">
        <v>278</v>
      </c>
      <c r="F42" s="138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9</v>
      </c>
      <c r="C43" s="131" t="s">
        <v>282</v>
      </c>
      <c r="D43" s="132"/>
      <c r="E43" s="133" t="s">
        <v>283</v>
      </c>
      <c r="F43" s="134"/>
      <c r="G43" s="119">
        <v>4</v>
      </c>
      <c r="H43" s="120"/>
      <c r="I43" s="119" t="s">
        <v>273</v>
      </c>
      <c r="J43" s="123"/>
      <c r="K43" s="123"/>
      <c r="L43" s="120"/>
      <c r="M43" s="119">
        <v>519944178</v>
      </c>
      <c r="N43" s="123"/>
      <c r="O43" s="120"/>
      <c r="P43" s="119">
        <v>148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5" t="s">
        <v>280</v>
      </c>
      <c r="D44" s="136"/>
      <c r="E44" s="137" t="s">
        <v>281</v>
      </c>
      <c r="F44" s="138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10</v>
      </c>
      <c r="C45" s="131" t="s">
        <v>286</v>
      </c>
      <c r="D45" s="132"/>
      <c r="E45" s="133" t="s">
        <v>287</v>
      </c>
      <c r="F45" s="134"/>
      <c r="G45" s="119">
        <v>4</v>
      </c>
      <c r="H45" s="120"/>
      <c r="I45" s="119" t="s">
        <v>273</v>
      </c>
      <c r="J45" s="123"/>
      <c r="K45" s="123"/>
      <c r="L45" s="120"/>
      <c r="M45" s="119">
        <v>519944185</v>
      </c>
      <c r="N45" s="123"/>
      <c r="O45" s="120"/>
      <c r="P45" s="119">
        <v>135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5" t="s">
        <v>284</v>
      </c>
      <c r="D46" s="136"/>
      <c r="E46" s="137" t="s">
        <v>285</v>
      </c>
      <c r="F46" s="138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290</v>
      </c>
      <c r="D47" s="132"/>
      <c r="E47" s="133" t="s">
        <v>291</v>
      </c>
      <c r="F47" s="134"/>
      <c r="G47" s="119">
        <v>3</v>
      </c>
      <c r="H47" s="120"/>
      <c r="I47" s="119" t="s">
        <v>273</v>
      </c>
      <c r="J47" s="123"/>
      <c r="K47" s="123"/>
      <c r="L47" s="120"/>
      <c r="M47" s="119">
        <v>519944192</v>
      </c>
      <c r="N47" s="123"/>
      <c r="O47" s="120"/>
      <c r="P47" s="119">
        <v>138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288</v>
      </c>
      <c r="D48" s="215"/>
      <c r="E48" s="216" t="s">
        <v>289</v>
      </c>
      <c r="F48" s="217"/>
      <c r="G48" s="195"/>
      <c r="H48" s="211"/>
      <c r="I48" s="195"/>
      <c r="J48" s="196"/>
      <c r="K48" s="196"/>
      <c r="L48" s="211"/>
      <c r="M48" s="195"/>
      <c r="N48" s="196"/>
      <c r="O48" s="211"/>
      <c r="P48" s="195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/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1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匝瑳ジュニア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435596604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塚本　隆夫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516598104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330442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八本　修</v>
      </c>
      <c r="D9" s="267"/>
      <c r="E9" s="267"/>
      <c r="F9" s="267"/>
      <c r="G9" s="273">
        <f>IF(入力!G9="","",入力!G9)</f>
        <v>506222313</v>
      </c>
      <c r="H9" s="273"/>
      <c r="I9" s="273"/>
      <c r="J9" s="273" t="str">
        <f>IF(入力!J9="","",入力!J9)</f>
        <v/>
      </c>
      <c r="K9" s="273"/>
      <c r="L9" s="273"/>
      <c r="M9" s="273">
        <f>IF(入力!M9="","",入力!M9)</f>
        <v>364199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織田　孝仁</v>
      </c>
      <c r="D11" s="267"/>
      <c r="E11" s="267"/>
      <c r="F11" s="267"/>
      <c r="G11" s="273">
        <f>IF(入力!G11="","",入力!G11)</f>
        <v>519944307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塚本　隆夫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匝瑳市横須賀９０１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0479-72-2872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90－8892－9610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>
        <f>IF(入力!B25="","",入力!B25)</f>
        <v>1</v>
      </c>
      <c r="C25" s="266" t="str">
        <f>IF(入力!C26="","",入力!C26&amp;"　"&amp;入力!E26)</f>
        <v>増田　美海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匝瑳市立共興小学校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518581039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織田　心昊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香取市立小見川北小学校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518933821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6</v>
      </c>
      <c r="C29" s="266" t="str">
        <f>IF(入力!C30="","",入力!C30&amp;"　"&amp;入力!E30)</f>
        <v>椿　侑加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匝瑳市立豊和小学校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518581015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7</v>
      </c>
      <c r="C31" s="266" t="str">
        <f>IF(入力!C32="","",入力!C32&amp;"　"&amp;入力!E32)</f>
        <v>菅谷　埜々香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匝瑳市立豊和小学校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518581046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3</v>
      </c>
      <c r="C33" s="266" t="str">
        <f>IF(入力!C34="","",入力!C34&amp;"　"&amp;入力!E34)</f>
        <v>堀川　希羽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旭私立萬歳小学校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518049744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4</v>
      </c>
      <c r="C35" s="266" t="str">
        <f>IF(入力!C36="","",入力!C36&amp;"　"&amp;入力!E36)</f>
        <v>小川　凜音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匝瑳市立平和小学校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518581077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5</v>
      </c>
      <c r="C37" s="266" t="str">
        <f>IF(入力!C38="","",入力!C38&amp;"　"&amp;入力!E38)</f>
        <v>越川　茉希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匝瑳市立八日市場小学校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518581060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飯田　一華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旭私立萬歳小学校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519551079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11</v>
      </c>
      <c r="C41" s="266" t="str">
        <f>IF(入力!C42="","",入力!C42&amp;"　"&amp;入力!E42)</f>
        <v>堀川　杏樹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旭私立萬歳小学校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518675523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9</v>
      </c>
      <c r="C43" s="266" t="str">
        <f>IF(入力!C44="","",入力!C44&amp;"　"&amp;入力!E44)</f>
        <v>高橋　咲和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匝瑳市立八日市場小学校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519944178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10</v>
      </c>
      <c r="C45" s="266" t="str">
        <f>IF(入力!C46="","",入力!C46&amp;"　"&amp;入力!E46)</f>
        <v>小林　莉子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匝瑳市立八日市場小学校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519944185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並木　あかり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匝瑳市立八日市場小学校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519944192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7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ソウサジュニア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匝瑳市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総武本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匝瑳ジュニア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435596604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八日市場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 t="str">
        <f>IF(入力!J7="","",入力!J7)</f>
        <v/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>
        <f>IF(入力!M7="","",入力!M7)</f>
        <v>330442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>
        <f>IF(入力!M9="","",入力!M9)</f>
        <v>364199</v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ツカモト　タカオ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70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289</v>
      </c>
      <c r="AC22" s="333"/>
      <c r="AD22" s="333"/>
      <c r="AE22" s="333"/>
      <c r="AF22" s="16" t="s">
        <v>73</v>
      </c>
      <c r="AG22" s="333" t="str">
        <f>IF(入力!W7="","",入力!W7)</f>
        <v>2134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0479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塚本　隆夫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匝瑳市横須賀９０１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72</v>
      </c>
      <c r="AY23" s="323"/>
      <c r="AZ23" s="323"/>
      <c r="BA23" s="323"/>
      <c r="BB23" s="19" t="s">
        <v>76</v>
      </c>
      <c r="BC23" s="323" t="str">
        <f>IF(入力!AP8="","",入力!AP8)</f>
        <v>2872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ヤモト　オサム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59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>289</v>
      </c>
      <c r="AC24" s="333"/>
      <c r="AD24" s="333"/>
      <c r="AE24" s="333"/>
      <c r="AF24" s="16" t="s">
        <v>73</v>
      </c>
      <c r="AG24" s="333" t="str">
        <f>IF(入力!W9="","",入力!W9)</f>
        <v>2503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080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八本　修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旭市江ヶ崎１６１２－３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1166</v>
      </c>
      <c r="AY25" s="323"/>
      <c r="AZ25" s="323"/>
      <c r="BA25" s="323"/>
      <c r="BB25" s="19" t="s">
        <v>76</v>
      </c>
      <c r="BC25" s="323" t="str">
        <f>IF(入力!AP10="","",入力!AP10)</f>
        <v>7192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オリタ　タカヒロ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44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>289</v>
      </c>
      <c r="AC26" s="333"/>
      <c r="AD26" s="333"/>
      <c r="AE26" s="333"/>
      <c r="AF26" s="16" t="s">
        <v>73</v>
      </c>
      <c r="AG26" s="333" t="str">
        <f>IF(入力!W11="","",入力!W11)</f>
        <v>0305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090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織田　孝仁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香取市分郷１５０－２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2428</v>
      </c>
      <c r="AY27" s="323"/>
      <c r="AZ27" s="323"/>
      <c r="BA27" s="323"/>
      <c r="BB27" s="19" t="s">
        <v>76</v>
      </c>
      <c r="BC27" s="323" t="str">
        <f>IF(入力!AP12="","",入力!AP12)</f>
        <v>5765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ツカモト　タカオ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>
        <f>IF(入力!AT15="","",入力!AT15)</f>
        <v>70</v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289</v>
      </c>
      <c r="AC28" s="333"/>
      <c r="AD28" s="333"/>
      <c r="AE28" s="333"/>
      <c r="AF28" s="16" t="s">
        <v>73</v>
      </c>
      <c r="AG28" s="333" t="str">
        <f>IF(入力!W15="","",入力!W15)</f>
        <v>2134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0479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塚本　隆夫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匝瑳市横須賀９０１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72</v>
      </c>
      <c r="AY29" s="335"/>
      <c r="AZ29" s="335"/>
      <c r="BA29" s="335"/>
      <c r="BB29" s="73" t="s">
        <v>76</v>
      </c>
      <c r="BC29" s="335" t="str">
        <f>IF(入力!AP16="","",入力!AP16)</f>
        <v>2872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>
        <f>IF(入力!B25="","",入力!B25)</f>
        <v>1</v>
      </c>
      <c r="D34" s="284"/>
      <c r="E34" s="285"/>
      <c r="F34" s="289" t="str">
        <f>IF(入力!C26="","",入力!C25&amp;"　"&amp;入力!E25&amp;"
"&amp;入力!C26&amp;"　"&amp;入力!E26)</f>
        <v>マスダ　ミウ
増田　美海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匝瑳市立共興小学校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518581039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162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オリタ　ミヒロ
織田　心昊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香取市立小見川北小学校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518933821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154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6</v>
      </c>
      <c r="D38" s="284"/>
      <c r="E38" s="285"/>
      <c r="F38" s="289" t="str">
        <f>IF(入力!C30="","",入力!C29&amp;"　"&amp;入力!E29&amp;"
"&amp;入力!C30&amp;"　"&amp;入力!E30)</f>
        <v>ツバキ　ユウカ
椿　侑加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匝瑳市立豊和小学校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518581015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152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7</v>
      </c>
      <c r="D40" s="284"/>
      <c r="E40" s="285"/>
      <c r="F40" s="289" t="str">
        <f>IF(入力!C32="","",入力!C31&amp;"　"&amp;入力!E31&amp;"
"&amp;入力!C32&amp;"　"&amp;入力!E32)</f>
        <v>スガヤ　ノノカ
菅谷　埜々香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匝瑳市立豊和小学校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518581046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148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3</v>
      </c>
      <c r="D42" s="284"/>
      <c r="E42" s="285"/>
      <c r="F42" s="289" t="str">
        <f>IF(入力!C34="","",入力!C33&amp;"　"&amp;入力!E33&amp;"
"&amp;入力!C34&amp;"　"&amp;入力!E34)</f>
        <v>ホリカワ　ノワ
堀川　希羽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6</v>
      </c>
      <c r="R42" s="296"/>
      <c r="S42" s="297"/>
      <c r="T42" s="301" t="str">
        <f>IF(入力!I33="","",入力!I33)</f>
        <v>旭私立萬歳小学校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518049744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155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4</v>
      </c>
      <c r="D44" s="284"/>
      <c r="E44" s="285"/>
      <c r="F44" s="289" t="str">
        <f>IF(入力!C36="","",入力!C35&amp;"　"&amp;入力!E35&amp;"
"&amp;入力!C36&amp;"　"&amp;入力!E36)</f>
        <v>オガワ　リオン
小川　凜音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5</v>
      </c>
      <c r="R44" s="296"/>
      <c r="S44" s="297"/>
      <c r="T44" s="301" t="str">
        <f>IF(入力!I35="","",入力!I35)</f>
        <v>匝瑳市立平和小学校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518581077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153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5</v>
      </c>
      <c r="D46" s="284"/>
      <c r="E46" s="285"/>
      <c r="F46" s="289" t="str">
        <f>IF(入力!C38="","",入力!C37&amp;"　"&amp;入力!E37&amp;"
"&amp;入力!C38&amp;"　"&amp;入力!E38)</f>
        <v>コシカワ　マキ
越川　茉希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5</v>
      </c>
      <c r="R46" s="296"/>
      <c r="S46" s="297"/>
      <c r="T46" s="301" t="str">
        <f>IF(入力!I37="","",入力!I37)</f>
        <v>匝瑳市立八日市場小学校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518581060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161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イイダ　イチカ
飯田　一華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5</v>
      </c>
      <c r="R48" s="296"/>
      <c r="S48" s="297"/>
      <c r="T48" s="301" t="str">
        <f>IF(入力!I39="","",入力!I39)</f>
        <v>旭私立萬歳小学校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519551079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151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11</v>
      </c>
      <c r="D50" s="284"/>
      <c r="E50" s="285"/>
      <c r="F50" s="289" t="str">
        <f>IF(入力!C42="","",入力!C41&amp;"　"&amp;入力!E41&amp;"
"&amp;入力!C42&amp;"　"&amp;入力!E42)</f>
        <v>ホリカワ　アンジュ
堀川　杏樹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4</v>
      </c>
      <c r="R50" s="296"/>
      <c r="S50" s="297"/>
      <c r="T50" s="301" t="str">
        <f>IF(入力!I41="","",入力!I41)</f>
        <v>旭私立萬歳小学校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518675523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137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9</v>
      </c>
      <c r="D52" s="284"/>
      <c r="E52" s="285"/>
      <c r="F52" s="289" t="str">
        <f>IF(入力!C44="","",入力!C43&amp;"　"&amp;入力!E43&amp;"
"&amp;入力!C44&amp;"　"&amp;入力!E44)</f>
        <v>タカハシ　サワ
高橋　咲和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4</v>
      </c>
      <c r="R52" s="296"/>
      <c r="S52" s="297"/>
      <c r="T52" s="301" t="str">
        <f>IF(入力!I43="","",入力!I43)</f>
        <v>匝瑳市立八日市場小学校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519944178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148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10</v>
      </c>
      <c r="D54" s="284"/>
      <c r="E54" s="285"/>
      <c r="F54" s="289" t="str">
        <f>IF(入力!C46="","",入力!C45&amp;"　"&amp;入力!E45&amp;"
"&amp;入力!C46&amp;"　"&amp;入力!E46)</f>
        <v>コバヤシ　リコ
小林　莉子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4</v>
      </c>
      <c r="R54" s="296"/>
      <c r="S54" s="297"/>
      <c r="T54" s="301" t="str">
        <f>IF(入力!I45="","",入力!I45)</f>
        <v>匝瑳市立八日市場小学校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519944185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135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ナミキ　アカリ
並木　あかり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3</v>
      </c>
      <c r="R56" s="296"/>
      <c r="S56" s="297"/>
      <c r="T56" s="301" t="str">
        <f>IF(入力!I47="","",入力!I47)</f>
        <v>匝瑳市立八日市場小学校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519944192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138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31" zoomScaleNormal="100" workbookViewId="0">
      <selection activeCell="C2" sqref="C2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匝瑳ジュニア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435596604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塚本　隆夫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516598104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330442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八本　修</v>
      </c>
      <c r="D9" s="267"/>
      <c r="E9" s="267"/>
      <c r="F9" s="267"/>
      <c r="G9" s="273">
        <f>IF(入力!G9="","",入力!G9)</f>
        <v>506222313</v>
      </c>
      <c r="H9" s="273"/>
      <c r="I9" s="273"/>
      <c r="J9" s="273" t="str">
        <f>IF(入力!J9="","",入力!J9)</f>
        <v/>
      </c>
      <c r="K9" s="273"/>
      <c r="L9" s="273"/>
      <c r="M9" s="273">
        <f>IF(入力!M9="","",入力!M9)</f>
        <v>364199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織田　孝仁</v>
      </c>
      <c r="D11" s="267"/>
      <c r="E11" s="267"/>
      <c r="F11" s="267"/>
      <c r="G11" s="273">
        <f>IF(入力!G11="","",入力!G11)</f>
        <v>519944307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塚本　隆夫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匝瑳市横須賀９０１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0479-72-2872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90－8892－9610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66" t="str">
        <f>IF(入力!C26="","",入力!C26&amp;"　"&amp;入力!E26)</f>
        <v>増田　美海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匝瑳市立共興小学校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518581039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織田　心昊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香取市立小見川北小学校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518933821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6</v>
      </c>
      <c r="C29" s="266" t="str">
        <f>IF(入力!C30="","",入力!C30&amp;"　"&amp;入力!E30)</f>
        <v>椿　侑加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匝瑳市立豊和小学校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518581015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7</v>
      </c>
      <c r="C31" s="266" t="str">
        <f>IF(入力!C32="","",入力!C32&amp;"　"&amp;入力!E32)</f>
        <v>菅谷　埜々香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匝瑳市立豊和小学校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518581046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3</v>
      </c>
      <c r="C33" s="266" t="str">
        <f>IF(入力!C34="","",入力!C34&amp;"　"&amp;入力!E34)</f>
        <v>堀川　希羽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旭私立萬歳小学校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518049744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4</v>
      </c>
      <c r="C35" s="266" t="str">
        <f>IF(入力!C36="","",入力!C36&amp;"　"&amp;入力!E36)</f>
        <v>小川　凜音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匝瑳市立平和小学校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518581077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5</v>
      </c>
      <c r="C37" s="266" t="str">
        <f>IF(入力!C38="","",入力!C38&amp;"　"&amp;入力!E38)</f>
        <v>越川　茉希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匝瑳市立八日市場小学校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518581060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飯田　一華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旭私立萬歳小学校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519551079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11</v>
      </c>
      <c r="C41" s="266" t="str">
        <f>IF(入力!C42="","",入力!C42&amp;"　"&amp;入力!E42)</f>
        <v>堀川　杏樹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旭私立萬歳小学校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518675523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9</v>
      </c>
      <c r="C43" s="266" t="str">
        <f>IF(入力!C44="","",入力!C44&amp;"　"&amp;入力!E44)</f>
        <v>高橋　咲和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匝瑳市立八日市場小学校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519944178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10</v>
      </c>
      <c r="C45" s="266" t="str">
        <f>IF(入力!C46="","",入力!C46&amp;"　"&amp;入力!E46)</f>
        <v>小林　莉子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匝瑳市立八日市場小学校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519944185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並木　あかり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匝瑳市立八日市場小学校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519944192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匝瑳ジュニア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435596604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塚本　隆夫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516598104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330442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八本　修</v>
      </c>
      <c r="D9" s="267"/>
      <c r="E9" s="267"/>
      <c r="F9" s="267"/>
      <c r="G9" s="273">
        <f>IF(入力!G9="","",入力!G9)</f>
        <v>506222313</v>
      </c>
      <c r="H9" s="273"/>
      <c r="I9" s="273"/>
      <c r="J9" s="273" t="str">
        <f>IF(入力!J9="","",入力!J9)</f>
        <v/>
      </c>
      <c r="K9" s="273"/>
      <c r="L9" s="273"/>
      <c r="M9" s="273">
        <f>IF(入力!M9="","",入力!M9)</f>
        <v>364199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織田　孝仁</v>
      </c>
      <c r="D11" s="267"/>
      <c r="E11" s="267"/>
      <c r="F11" s="267"/>
      <c r="G11" s="273">
        <f>IF(入力!G11="","",入力!G11)</f>
        <v>519944307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塚本　隆夫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匝瑳市横須賀９０１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0479-72-2872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90－8892－9610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66" t="str">
        <f>IF(入力!C26="","",入力!C26&amp;"　"&amp;入力!E26)</f>
        <v>増田　美海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匝瑳市立共興小学校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518581039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織田　心昊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香取市立小見川北小学校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518933821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6</v>
      </c>
      <c r="C29" s="266" t="str">
        <f>IF(入力!C30="","",入力!C30&amp;"　"&amp;入力!E30)</f>
        <v>椿　侑加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匝瑳市立豊和小学校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518581015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7</v>
      </c>
      <c r="C31" s="266" t="str">
        <f>IF(入力!C32="","",入力!C32&amp;"　"&amp;入力!E32)</f>
        <v>菅谷　埜々香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匝瑳市立豊和小学校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518581046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3</v>
      </c>
      <c r="C33" s="266" t="str">
        <f>IF(入力!C34="","",入力!C34&amp;"　"&amp;入力!E34)</f>
        <v>堀川　希羽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旭私立萬歳小学校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518049744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4</v>
      </c>
      <c r="C35" s="266" t="str">
        <f>IF(入力!C36="","",入力!C36&amp;"　"&amp;入力!E36)</f>
        <v>小川　凜音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匝瑳市立平和小学校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518581077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5</v>
      </c>
      <c r="C37" s="266" t="str">
        <f>IF(入力!C38="","",入力!C38&amp;"　"&amp;入力!E38)</f>
        <v>越川　茉希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匝瑳市立八日市場小学校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518581060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飯田　一華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旭私立萬歳小学校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519551079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11</v>
      </c>
      <c r="C41" s="266" t="str">
        <f>IF(入力!C42="","",入力!C42&amp;"　"&amp;入力!E42)</f>
        <v>堀川　杏樹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旭私立萬歳小学校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518675523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9</v>
      </c>
      <c r="C43" s="266" t="str">
        <f>IF(入力!C44="","",入力!C44&amp;"　"&amp;入力!E44)</f>
        <v>高橋　咲和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匝瑳市立八日市場小学校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519944178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10</v>
      </c>
      <c r="C45" s="266" t="str">
        <f>IF(入力!C46="","",入力!C46&amp;"　"&amp;入力!E46)</f>
        <v>小林　莉子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匝瑳市立八日市場小学校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519944185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並木　あかり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匝瑳市立八日市場小学校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519944192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0</v>
      </c>
      <c r="J5" s="445" t="str">
        <f>IF(入力!A55="","",入力!A55)</f>
        <v/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22025</v>
      </c>
      <c r="B7" s="33" t="str">
        <f>IF(入力!C3="","",入力!C3)</f>
        <v>匝瑳ジュニア</v>
      </c>
      <c r="C7" s="33" t="str">
        <f>IF(入力!C2="","",入力!C2)</f>
        <v>ソウサジュニア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八日市場</v>
      </c>
      <c r="T7" s="33"/>
      <c r="U7" s="33">
        <f>IF(入力!C4="","",入力!C4)</f>
        <v>435596604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塚本</v>
      </c>
      <c r="D16" s="33" t="str">
        <f>IF(入力!E8="","",入力!E8)</f>
        <v>隆夫</v>
      </c>
      <c r="E16" s="33" t="str">
        <f>IF(入力!C7="","",入力!C7)</f>
        <v>ツカモト</v>
      </c>
      <c r="F16" s="33" t="str">
        <f>IF(入力!E7="","",入力!E7)</f>
        <v>タカオ</v>
      </c>
      <c r="G16" s="33">
        <f>IF(入力!G7="","",入力!G7)</f>
        <v>516598104</v>
      </c>
      <c r="H16" s="33" t="str">
        <f>IF(入力!J7="","",入力!J7)</f>
        <v/>
      </c>
      <c r="I16" s="33">
        <f>IF(入力!M7="","",入力!M7)</f>
        <v>330442</v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2134</v>
      </c>
      <c r="T16" s="33" t="str">
        <f>IF(入力!P8="","",入力!P8)</f>
        <v>匝瑳市横須賀９０１</v>
      </c>
      <c r="U16" s="33" t="str">
        <f>IF(入力!AL7="","",入力!AL7)</f>
        <v>0479</v>
      </c>
      <c r="V16" s="33" t="str">
        <f>IF(入力!AK8="","",入力!AK8)</f>
        <v>72</v>
      </c>
      <c r="W16" s="33" t="str">
        <f>IF(入力!AP8="","",入力!AP8)</f>
        <v>2872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八本</v>
      </c>
      <c r="D17" s="33" t="str">
        <f>IF(入力!E10="","",入力!E10)</f>
        <v>修</v>
      </c>
      <c r="E17" s="33" t="str">
        <f>IF(入力!C9="","",入力!C9)</f>
        <v>ヤモト</v>
      </c>
      <c r="F17" s="33" t="str">
        <f>IF(入力!E9="","",入力!E9)</f>
        <v>オサム</v>
      </c>
      <c r="G17" s="33">
        <f>IF(入力!G9="","",入力!G9)</f>
        <v>506222313</v>
      </c>
      <c r="H17" s="33" t="str">
        <f>IF(入力!J9="","",入力!J9)</f>
        <v/>
      </c>
      <c r="I17" s="33">
        <f>IF(入力!M9="","",入力!M9)</f>
        <v>364199</v>
      </c>
      <c r="J17" s="33"/>
      <c r="K17" s="33"/>
      <c r="L17" s="33">
        <f>IF(入力!AT9="","",入力!AT9)</f>
        <v>59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2503</v>
      </c>
      <c r="T17" s="33" t="str">
        <f>IF(入力!P10="","",入力!P10)</f>
        <v>旭市江ヶ崎１６１２－３</v>
      </c>
      <c r="U17" s="33" t="str">
        <f>IF(入力!AL9="","",入力!AL9)</f>
        <v>080</v>
      </c>
      <c r="V17" s="33" t="str">
        <f>IF(入力!AK10="","",入力!AK10)</f>
        <v>1166</v>
      </c>
      <c r="W17" s="33" t="str">
        <f>IF(入力!AP10="","",入力!AP10)</f>
        <v>7192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織田</v>
      </c>
      <c r="D20" s="33" t="str">
        <f>IF(入力!E12="","",入力!E12)</f>
        <v>孝仁</v>
      </c>
      <c r="E20" s="33" t="str">
        <f>IF(入力!C11="","",入力!C11)</f>
        <v>オリタ</v>
      </c>
      <c r="F20" s="33" t="str">
        <f>IF(入力!E11="","",入力!E11)</f>
        <v>タカヒロ</v>
      </c>
      <c r="G20" s="33">
        <f>IF(入力!G11="","",入力!G11)</f>
        <v>519944307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0305</v>
      </c>
      <c r="T20" s="33" t="str">
        <f>IF(入力!P12="","",入力!P12)</f>
        <v>香取市分郷１５０－２</v>
      </c>
      <c r="U20" s="33" t="str">
        <f>IF(入力!AL11="","",入力!AL11)</f>
        <v>090</v>
      </c>
      <c r="V20" s="33" t="str">
        <f>IF(入力!AK12="","",入力!AK12)</f>
        <v>2428</v>
      </c>
      <c r="W20" s="33" t="str">
        <f>IF(入力!AP12="","",入力!AP12)</f>
        <v>5765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塚本</v>
      </c>
      <c r="D22" s="33" t="str">
        <f>IF(入力!E16="","",入力!E16)</f>
        <v>隆夫</v>
      </c>
      <c r="E22" s="33" t="str">
        <f>IF(入力!C15="","",入力!C15)</f>
        <v>ツカモト</v>
      </c>
      <c r="F22" s="33" t="str">
        <f>IF(入力!E15="","",入力!E15)</f>
        <v>タカオ</v>
      </c>
      <c r="G22" s="33"/>
      <c r="H22" s="33"/>
      <c r="I22" s="33"/>
      <c r="J22" s="33"/>
      <c r="K22" s="33"/>
      <c r="L22" s="33">
        <f>IF(入力!AT15="","",入力!AT15)</f>
        <v>70</v>
      </c>
      <c r="M22" s="33"/>
      <c r="N22" s="33">
        <f>IF(入力!C21="","",入力!C21)</f>
        <v>90</v>
      </c>
      <c r="O22" s="33">
        <f>IF(入力!E21="","",入力!E21)</f>
        <v>8892</v>
      </c>
      <c r="P22" s="33">
        <f>IF(入力!G21="","",入力!G21)</f>
        <v>9610</v>
      </c>
      <c r="Q22" s="33"/>
      <c r="R22" s="33" t="str">
        <f>IF(入力!R15="","",入力!R15)</f>
        <v>289</v>
      </c>
      <c r="S22" s="33" t="str">
        <f>IF(入力!W15="","",入力!W15)</f>
        <v>2134</v>
      </c>
      <c r="T22" s="33" t="str">
        <f>IF(入力!P16="","",入力!P16)</f>
        <v>匝瑳市横須賀９０１</v>
      </c>
      <c r="U22" s="33" t="str">
        <f>IF(入力!AL15="","",入力!AL15)</f>
        <v>0479</v>
      </c>
      <c r="V22" s="33" t="str">
        <f>IF(入力!AK16="","",入力!AK16)</f>
        <v>72</v>
      </c>
      <c r="W22" s="33" t="str">
        <f>IF(入力!AP16="","",入力!AP16)</f>
        <v>2872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織田</v>
      </c>
      <c r="D24" s="75" t="str">
        <f>VLOOKUP($B$51,$A$53:$F$352,4)</f>
        <v>心昊</v>
      </c>
      <c r="E24" s="75" t="str">
        <f>VLOOKUP($B$51,$A$53:$F$352,5)</f>
        <v>オリタ</v>
      </c>
      <c r="F24" s="75" t="str">
        <f>VLOOKUP($B$51,$A$53:$F$352,6)</f>
        <v>ミヒロ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2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増田</v>
      </c>
      <c r="D53" s="33" t="str">
        <f>IF(入力!E26="","",入力!E26)</f>
        <v>美海</v>
      </c>
      <c r="E53" s="33" t="str">
        <f>IF(入力!C25="","",入力!C25)</f>
        <v>マスダ</v>
      </c>
      <c r="F53" s="33" t="str">
        <f>IF(入力!E25="","",入力!E25)</f>
        <v>ミウ</v>
      </c>
      <c r="G53" s="33">
        <f>IF(入力!M25="","",入力!M25)</f>
        <v>518581039</v>
      </c>
      <c r="H53" s="33" t="str">
        <f>IF(入力!I25="","",入力!I25)</f>
        <v>匝瑳市立共興小学校</v>
      </c>
      <c r="I53" s="33">
        <f>IF(入力!G25="","",入力!G25)</f>
        <v>6</v>
      </c>
      <c r="J53" s="33">
        <f>IF(入力!P25="","",入力!P25)</f>
        <v>162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織田</v>
      </c>
      <c r="D54" s="33" t="str">
        <f>IF(入力!E28="","",入力!E28)</f>
        <v>心昊</v>
      </c>
      <c r="E54" s="33" t="str">
        <f>IF(入力!C27="","",入力!C27)</f>
        <v>オリタ</v>
      </c>
      <c r="F54" s="33" t="str">
        <f>IF(入力!E27="","",入力!E27)</f>
        <v>ミヒロ</v>
      </c>
      <c r="G54" s="33">
        <f>IF(入力!M27="","",入力!M27)</f>
        <v>518933821</v>
      </c>
      <c r="H54" s="33" t="str">
        <f>IF(入力!I27="","",入力!I27)</f>
        <v>香取市立小見川北小学校</v>
      </c>
      <c r="I54" s="33">
        <f>IF(入力!G27="","",入力!G27)</f>
        <v>6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6</v>
      </c>
      <c r="C55" s="33" t="str">
        <f>IF(入力!C30="","",入力!C30)</f>
        <v>椿</v>
      </c>
      <c r="D55" s="33" t="str">
        <f>IF(入力!E30="","",入力!E30)</f>
        <v>侑加</v>
      </c>
      <c r="E55" s="33" t="str">
        <f>IF(入力!C29="","",入力!C29)</f>
        <v>ツバキ</v>
      </c>
      <c r="F55" s="33" t="str">
        <f>IF(入力!E29="","",入力!E29)</f>
        <v>ユウカ</v>
      </c>
      <c r="G55" s="33">
        <f>IF(入力!M29="","",入力!M29)</f>
        <v>518581015</v>
      </c>
      <c r="H55" s="33" t="str">
        <f>IF(入力!I29="","",入力!I29)</f>
        <v>匝瑳市立豊和小学校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7</v>
      </c>
      <c r="C56" s="33" t="str">
        <f>IF(入力!C32="","",入力!C32)</f>
        <v>菅谷</v>
      </c>
      <c r="D56" s="33" t="str">
        <f>IF(入力!E32="","",入力!E32)</f>
        <v>埜々香</v>
      </c>
      <c r="E56" s="33" t="str">
        <f>IF(入力!C31="","",入力!C31)</f>
        <v>スガヤ</v>
      </c>
      <c r="F56" s="33" t="str">
        <f>IF(入力!E31="","",入力!E31)</f>
        <v>ノノカ</v>
      </c>
      <c r="G56" s="33">
        <f>IF(入力!M31="","",入力!M31)</f>
        <v>518581046</v>
      </c>
      <c r="H56" s="33" t="str">
        <f>IF(入力!I31="","",入力!I31)</f>
        <v>匝瑳市立豊和小学校</v>
      </c>
      <c r="I56" s="33">
        <f>IF(入力!G31="","",入力!G31)</f>
        <v>6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3</v>
      </c>
      <c r="C57" s="33" t="str">
        <f>IF(入力!C34="","",入力!C34)</f>
        <v>堀川</v>
      </c>
      <c r="D57" s="33" t="str">
        <f>IF(入力!E34="","",入力!E34)</f>
        <v>希羽</v>
      </c>
      <c r="E57" s="33" t="str">
        <f>IF(入力!C33="","",入力!C33)</f>
        <v>ホリカワ</v>
      </c>
      <c r="F57" s="33" t="str">
        <f>IF(入力!E33="","",入力!E33)</f>
        <v>ノワ</v>
      </c>
      <c r="G57" s="33">
        <f>IF(入力!M33="","",入力!M33)</f>
        <v>518049744</v>
      </c>
      <c r="H57" s="33" t="str">
        <f>IF(入力!I33="","",入力!I33)</f>
        <v>旭私立萬歳小学校</v>
      </c>
      <c r="I57" s="33">
        <f>IF(入力!G33="","",入力!G33)</f>
        <v>6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4</v>
      </c>
      <c r="C58" s="33" t="str">
        <f>IF(入力!C36="","",入力!C36)</f>
        <v>小川</v>
      </c>
      <c r="D58" s="33" t="str">
        <f>IF(入力!E36="","",入力!E36)</f>
        <v>凜音</v>
      </c>
      <c r="E58" s="33" t="str">
        <f>IF(入力!C35="","",入力!C35)</f>
        <v>オガワ</v>
      </c>
      <c r="F58" s="33" t="str">
        <f>IF(入力!E35="","",入力!E35)</f>
        <v>リオン</v>
      </c>
      <c r="G58" s="33">
        <f>IF(入力!M35="","",入力!M35)</f>
        <v>518581077</v>
      </c>
      <c r="H58" s="33" t="str">
        <f>IF(入力!I35="","",入力!I35)</f>
        <v>匝瑳市立平和小学校</v>
      </c>
      <c r="I58" s="33">
        <f>IF(入力!G35="","",入力!G35)</f>
        <v>5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5</v>
      </c>
      <c r="C59" s="33" t="str">
        <f>IF(入力!C38="","",入力!C38)</f>
        <v>越川</v>
      </c>
      <c r="D59" s="33" t="str">
        <f>IF(入力!E38="","",入力!E38)</f>
        <v>茉希</v>
      </c>
      <c r="E59" s="33" t="str">
        <f>IF(入力!C37="","",入力!C37)</f>
        <v>コシカワ</v>
      </c>
      <c r="F59" s="33" t="str">
        <f>IF(入力!E37="","",入力!E37)</f>
        <v>マキ</v>
      </c>
      <c r="G59" s="33">
        <f>IF(入力!M37="","",入力!M37)</f>
        <v>518581060</v>
      </c>
      <c r="H59" s="33" t="str">
        <f>IF(入力!I37="","",入力!I37)</f>
        <v>匝瑳市立八日市場小学校</v>
      </c>
      <c r="I59" s="33">
        <f>IF(入力!G37="","",入力!G37)</f>
        <v>5</v>
      </c>
      <c r="J59" s="33">
        <f>IF(入力!P37="","",入力!P37)</f>
        <v>161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飯田</v>
      </c>
      <c r="D60" s="33" t="str">
        <f>IF(入力!E40="","",入力!E40)</f>
        <v>一華</v>
      </c>
      <c r="E60" s="33" t="str">
        <f>IF(入力!C39="","",入力!C39)</f>
        <v>イイダ</v>
      </c>
      <c r="F60" s="33" t="str">
        <f>IF(入力!E39="","",入力!E39)</f>
        <v>イチカ</v>
      </c>
      <c r="G60" s="33">
        <f>IF(入力!M39="","",入力!M39)</f>
        <v>519551079</v>
      </c>
      <c r="H60" s="33" t="str">
        <f>IF(入力!I39="","",入力!I39)</f>
        <v>旭私立萬歳小学校</v>
      </c>
      <c r="I60" s="33">
        <f>IF(入力!G39="","",入力!G39)</f>
        <v>5</v>
      </c>
      <c r="J60" s="33">
        <f>IF(入力!P39="","",入力!P39)</f>
        <v>151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11</v>
      </c>
      <c r="C61" s="33" t="str">
        <f>IF(入力!C42="","",入力!C42)</f>
        <v>堀川</v>
      </c>
      <c r="D61" s="33" t="str">
        <f>IF(入力!E42="","",入力!E42)</f>
        <v>杏樹</v>
      </c>
      <c r="E61" s="33" t="str">
        <f>IF(入力!C41="","",入力!C41)</f>
        <v>ホリカワ</v>
      </c>
      <c r="F61" s="33" t="str">
        <f>IF(入力!E41="","",入力!E41)</f>
        <v>アンジュ</v>
      </c>
      <c r="G61" s="33">
        <f>IF(入力!M41="","",入力!M41)</f>
        <v>518675523</v>
      </c>
      <c r="H61" s="33" t="str">
        <f>IF(入力!I41="","",入力!I41)</f>
        <v>旭私立萬歳小学校</v>
      </c>
      <c r="I61" s="33">
        <f>IF(入力!G41="","",入力!G41)</f>
        <v>4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9</v>
      </c>
      <c r="C62" s="33" t="str">
        <f>IF(入力!C44="","",入力!C44)</f>
        <v>高橋</v>
      </c>
      <c r="D62" s="33" t="str">
        <f>IF(入力!E44="","",入力!E44)</f>
        <v>咲和</v>
      </c>
      <c r="E62" s="33" t="str">
        <f>IF(入力!C43="","",入力!C43)</f>
        <v>タカハシ</v>
      </c>
      <c r="F62" s="33" t="str">
        <f>IF(入力!E43="","",入力!E43)</f>
        <v>サワ</v>
      </c>
      <c r="G62" s="33">
        <f>IF(入力!M43="","",入力!M43)</f>
        <v>519944178</v>
      </c>
      <c r="H62" s="33" t="str">
        <f>IF(入力!I43="","",入力!I43)</f>
        <v>匝瑳市立八日市場小学校</v>
      </c>
      <c r="I62" s="33">
        <f>IF(入力!G43="","",入力!G43)</f>
        <v>4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10</v>
      </c>
      <c r="C63" s="33" t="str">
        <f>IF(入力!C46="","",入力!C46)</f>
        <v>小林</v>
      </c>
      <c r="D63" s="33" t="str">
        <f>IF(入力!E46="","",入力!E46)</f>
        <v>莉子</v>
      </c>
      <c r="E63" s="33" t="str">
        <f>IF(入力!C45="","",入力!C45)</f>
        <v>コバヤシ</v>
      </c>
      <c r="F63" s="33" t="str">
        <f>IF(入力!E45="","",入力!E45)</f>
        <v>リコ</v>
      </c>
      <c r="G63" s="33">
        <f>IF(入力!M45="","",入力!M45)</f>
        <v>519944185</v>
      </c>
      <c r="H63" s="33" t="str">
        <f>IF(入力!I45="","",入力!I45)</f>
        <v>匝瑳市立八日市場小学校</v>
      </c>
      <c r="I63" s="33">
        <f>IF(入力!G45="","",入力!G45)</f>
        <v>4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並木</v>
      </c>
      <c r="D64" s="33" t="str">
        <f>IF(入力!E48="","",入力!E48)</f>
        <v>あかり</v>
      </c>
      <c r="E64" s="33" t="str">
        <f>IF(入力!C47="","",入力!C47)</f>
        <v>ナミキ</v>
      </c>
      <c r="F64" s="33" t="str">
        <f>IF(入力!E47="","",入力!E47)</f>
        <v>アカリ</v>
      </c>
      <c r="G64" s="33">
        <f>IF(入力!M47="","",入力!M47)</f>
        <v>519944192</v>
      </c>
      <c r="H64" s="33" t="str">
        <f>IF(入力!I47="","",入力!I47)</f>
        <v>匝瑳市立八日市場小学校</v>
      </c>
      <c r="I64" s="33">
        <f>IF(入力!G47="","",入力!G47)</f>
        <v>3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2020-10-22T12:32:24Z</dcterms:modified>
</cp:coreProperties>
</file>