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<sst xmlns="http://schemas.openxmlformats.org/spreadsheetml/2006/main" count="291" uniqueCount="220">
  <si>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</si>
  <si>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</si>
  <si>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</si>
  <si>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</si>
  <si>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</si>
  <si>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</si>
  <si>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</si>
  <si>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</si>
  <si>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</si>
  <si>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</si>
  <si>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</si>
  <si>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</si>
  <si>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</si>
  <si>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</si>
  <si>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</si>
  <si>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</si>
  <si>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</si>
  <si>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</si>
  <si>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</si>
  <si>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</si>
  <si>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</si>
  <si>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</si>
  <si>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</si>
  <si>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</si>
  <si>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</si>
  <si>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</si>
  <si>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</si>
  <si>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</si>
  <si>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</si>
  <si>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</si>
  <si>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</si>
  <si>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</si>
  <si>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</si>
  <si>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</si>
  <si>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</si>
  <si>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</si>
  <si>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</si>
  <si>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</si>
  <si>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</si>
  <si>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</si>
  <si>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</si>
  <si>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</si>
  <si>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</si>
  <si>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</si>
  <si>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</si>
  <si>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</si>
  <si>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</si>
  <si>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</si>
  <si>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</si>
  <si>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</si>
  <si>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</si>
  <si>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</si>
  <si>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</si>
  <si>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</si>
  <si>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</si>
  <si>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</si>
  <si>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</si>
  <si>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</si>
  <si>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</si>
  <si>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</si>
  <si>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</si>
  <si>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</si>
  <si>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</si>
  <si>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</si>
  <si>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</si>
  <si>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</si>
  <si>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</si>
  <si>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</si>
  <si>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</si>
  <si>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</si>
  <si>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</si>
  <si>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</si>
  <si>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</si>
  <si>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</si>
  <si>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</si>
  <si>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</si>
  <si>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</si>
  <si>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</si>
  <si>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</si>
  <si>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</si>
  <si>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</si>
  <si>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</si>
  <si>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</si>
  <si>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</si>
  <si>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</si>
  <si>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</si>
  <si>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</si>
  <si>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</si>
  <si>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</si>
  <si>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</si>
  <si>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</si>
  <si>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</si>
  <si>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</si>
  <si>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</si>
  <si>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</si>
  <si>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</si>
  <si>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</si>
  <si>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</si>
  <si>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</si>
  <si>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</si>
  <si>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</si>
  <si>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</si>
  <si>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</si>
  <si>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</si>
  <si>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</si>
  <si>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</si>
  <si>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</si>
  <si>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</si>
  <si>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</si>
  <si>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</si>
  <si>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</si>
  <si>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</si>
  <si>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</si>
  <si>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</si>
  <si>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</si>
  <si>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</si>
  <si>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</si>
  <si>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</si>
  <si>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</si>
  <si>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</si>
  <si>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</si>
  <si>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</si>
  <si>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</si>
  <si>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</si>
  <si>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</si>
  <si>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</si>
  <si>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</si>
  <si>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</si>
  <si>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</si>
  <si>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</si>
  <si>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</si>
  <si>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</si>
  <si>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匝瑳ジュニア</t>
    <rPh sb="0" eb="2">
      <t>ソウサ</t>
    </rPh>
    <phoneticPr fontId="2"/>
  </si>
  <si>
    <t>ソウサ　ジュニア</t>
    <phoneticPr fontId="2"/>
  </si>
  <si>
    <t>女子</t>
    <rPh sb="0" eb="2">
      <t>ジョシ</t>
    </rPh>
    <phoneticPr fontId="2"/>
  </si>
  <si>
    <t>匝瑳市</t>
    <rPh sb="0" eb="3">
      <t>ソウサシ</t>
    </rPh>
    <phoneticPr fontId="2"/>
  </si>
  <si>
    <t>北東支部</t>
    <rPh sb="0" eb="2">
      <t>ホクトウ</t>
    </rPh>
    <rPh sb="2" eb="4">
      <t>シブ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</si>
  <si>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</si>
  <si>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</si>
  <si>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</si>
  <si>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</si>
  <si>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ツカモト</t>
    <phoneticPr fontId="2"/>
  </si>
  <si>
    <t>タカオ</t>
    <phoneticPr fontId="2"/>
  </si>
  <si>
    <t>0330442</t>
    <phoneticPr fontId="2"/>
  </si>
  <si>
    <t>289</t>
    <phoneticPr fontId="2"/>
  </si>
  <si>
    <t>2134</t>
    <phoneticPr fontId="2"/>
  </si>
  <si>
    <t>0479</t>
    <phoneticPr fontId="2"/>
  </si>
  <si>
    <t>72</t>
    <phoneticPr fontId="2"/>
  </si>
  <si>
    <t>2872</t>
    <phoneticPr fontId="2"/>
  </si>
  <si>
    <t>匝瑳市横須賀９０１</t>
    <rPh sb="0" eb="3">
      <t>ソウサシ</t>
    </rPh>
    <rPh sb="3" eb="6">
      <t>ヨコスカ</t>
    </rPh>
    <phoneticPr fontId="2"/>
  </si>
  <si>
    <t>大森</t>
    <rPh sb="0" eb="2">
      <t>オオモリ</t>
    </rPh>
    <phoneticPr fontId="2"/>
  </si>
  <si>
    <t>康広</t>
    <rPh sb="0" eb="2">
      <t>ヤスヒロ</t>
    </rPh>
    <phoneticPr fontId="2"/>
  </si>
  <si>
    <t>オオモリ</t>
    <phoneticPr fontId="2"/>
  </si>
  <si>
    <t>ヤスヒロ</t>
    <phoneticPr fontId="2"/>
  </si>
  <si>
    <t>289</t>
    <phoneticPr fontId="2"/>
  </si>
  <si>
    <t>2108</t>
    <phoneticPr fontId="2"/>
  </si>
  <si>
    <t>090</t>
    <phoneticPr fontId="2"/>
  </si>
  <si>
    <t>1408</t>
    <phoneticPr fontId="2"/>
  </si>
  <si>
    <t>0125</t>
    <phoneticPr fontId="2"/>
  </si>
  <si>
    <t>匝瑳市大寺１８７２－２</t>
    <rPh sb="0" eb="3">
      <t>ソウサシ</t>
    </rPh>
    <rPh sb="3" eb="5">
      <t>オオデラ</t>
    </rPh>
    <phoneticPr fontId="2"/>
  </si>
  <si>
    <t>鎌形</t>
    <rPh sb="0" eb="2">
      <t>カマガタ</t>
    </rPh>
    <phoneticPr fontId="2"/>
  </si>
  <si>
    <t>里美</t>
    <rPh sb="0" eb="2">
      <t>サトミ</t>
    </rPh>
    <phoneticPr fontId="2"/>
  </si>
  <si>
    <t>カマガタ</t>
    <phoneticPr fontId="2"/>
  </si>
  <si>
    <t>サトミ</t>
    <phoneticPr fontId="2"/>
  </si>
  <si>
    <t>2106</t>
    <phoneticPr fontId="2"/>
  </si>
  <si>
    <t>匝瑳市飯塚１１２１</t>
    <rPh sb="0" eb="3">
      <t>ソウサシ</t>
    </rPh>
    <rPh sb="3" eb="5">
      <t>イイヅカ</t>
    </rPh>
    <phoneticPr fontId="2"/>
  </si>
  <si>
    <t>7238</t>
    <phoneticPr fontId="2"/>
  </si>
  <si>
    <t>0143</t>
    <phoneticPr fontId="2"/>
  </si>
  <si>
    <t>八本　</t>
    <rPh sb="0" eb="2">
      <t>ヤモト</t>
    </rPh>
    <phoneticPr fontId="2"/>
  </si>
  <si>
    <t>修</t>
    <rPh sb="0" eb="1">
      <t>オサム</t>
    </rPh>
    <phoneticPr fontId="2"/>
  </si>
  <si>
    <t>ヤモト</t>
    <phoneticPr fontId="2"/>
  </si>
  <si>
    <t>オサム</t>
    <phoneticPr fontId="2"/>
  </si>
  <si>
    <t>2134</t>
    <phoneticPr fontId="2"/>
  </si>
  <si>
    <t>72</t>
    <phoneticPr fontId="2"/>
  </si>
  <si>
    <t>2872</t>
    <phoneticPr fontId="2"/>
  </si>
  <si>
    <t>川口</t>
    <rPh sb="0" eb="2">
      <t>カワグチ</t>
    </rPh>
    <phoneticPr fontId="2"/>
  </si>
  <si>
    <t>優凜</t>
    <rPh sb="0" eb="1">
      <t>ユウ</t>
    </rPh>
    <rPh sb="1" eb="2">
      <t>リン</t>
    </rPh>
    <phoneticPr fontId="2"/>
  </si>
  <si>
    <t>カワグチ</t>
    <phoneticPr fontId="2"/>
  </si>
  <si>
    <t>ヒロリ</t>
    <phoneticPr fontId="2"/>
  </si>
  <si>
    <t>匝瑳市立共興小学校</t>
    <rPh sb="0" eb="3">
      <t>ソウサシ</t>
    </rPh>
    <rPh sb="3" eb="4">
      <t>リツ</t>
    </rPh>
    <rPh sb="4" eb="6">
      <t>キョウコウ</t>
    </rPh>
    <rPh sb="6" eb="9">
      <t>ショウガッコウ</t>
    </rPh>
    <phoneticPr fontId="2"/>
  </si>
  <si>
    <t>大木　　</t>
    <rPh sb="0" eb="2">
      <t>オオキ</t>
    </rPh>
    <phoneticPr fontId="2"/>
  </si>
  <si>
    <t>琉歌</t>
    <rPh sb="0" eb="1">
      <t>ル</t>
    </rPh>
    <rPh sb="1" eb="2">
      <t>カ</t>
    </rPh>
    <phoneticPr fontId="2"/>
  </si>
  <si>
    <t>オオキ　</t>
    <phoneticPr fontId="2"/>
  </si>
  <si>
    <t>ルカ</t>
    <phoneticPr fontId="2"/>
  </si>
  <si>
    <t>仲田</t>
    <rPh sb="0" eb="2">
      <t>ナカタ</t>
    </rPh>
    <phoneticPr fontId="2"/>
  </si>
  <si>
    <t>彩桜</t>
    <rPh sb="0" eb="1">
      <t>サイ</t>
    </rPh>
    <rPh sb="1" eb="2">
      <t>オウ</t>
    </rPh>
    <phoneticPr fontId="2"/>
  </si>
  <si>
    <t>ナカタ</t>
    <phoneticPr fontId="2"/>
  </si>
  <si>
    <t>サラ</t>
    <phoneticPr fontId="2"/>
  </si>
  <si>
    <t>匝瑳市立野田小学校</t>
    <rPh sb="0" eb="3">
      <t>ソウサシ</t>
    </rPh>
    <rPh sb="3" eb="4">
      <t>リツ</t>
    </rPh>
    <rPh sb="4" eb="6">
      <t>ノダ</t>
    </rPh>
    <rPh sb="6" eb="9">
      <t>ショウガッコウ</t>
    </rPh>
    <phoneticPr fontId="2"/>
  </si>
  <si>
    <t>依知花</t>
    <rPh sb="0" eb="1">
      <t>イ</t>
    </rPh>
    <rPh sb="1" eb="2">
      <t>チ</t>
    </rPh>
    <rPh sb="2" eb="3">
      <t>カ</t>
    </rPh>
    <phoneticPr fontId="2"/>
  </si>
  <si>
    <t>イチカ</t>
    <phoneticPr fontId="2"/>
  </si>
  <si>
    <t>匝瑳市立豊和小学校</t>
    <rPh sb="0" eb="3">
      <t>ソウサシ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</si>
  <si>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石橋</t>
    <rPh sb="0" eb="2">
      <t>イシバシ</t>
    </rPh>
    <phoneticPr fontId="2"/>
  </si>
  <si>
    <t>希彩</t>
    <rPh sb="0" eb="1">
      <t>キ</t>
    </rPh>
    <rPh sb="1" eb="2">
      <t>サイ</t>
    </rPh>
    <phoneticPr fontId="2"/>
  </si>
  <si>
    <t>イシバシ</t>
    <phoneticPr fontId="2"/>
  </si>
  <si>
    <t>ノア</t>
    <phoneticPr fontId="2"/>
  </si>
  <si>
    <t>伊藤</t>
    <rPh sb="0" eb="2">
      <t>イトウ</t>
    </rPh>
    <phoneticPr fontId="2"/>
  </si>
  <si>
    <t>結愛</t>
    <rPh sb="0" eb="1">
      <t>ユイ</t>
    </rPh>
    <rPh sb="1" eb="2">
      <t>アイ</t>
    </rPh>
    <phoneticPr fontId="2"/>
  </si>
  <si>
    <t>イトウ</t>
    <phoneticPr fontId="2"/>
  </si>
  <si>
    <t>ユア</t>
    <phoneticPr fontId="2"/>
  </si>
  <si>
    <t>江波戸</t>
    <rPh sb="0" eb="3">
      <t>エバト</t>
    </rPh>
    <phoneticPr fontId="2"/>
  </si>
  <si>
    <t>彩乃</t>
    <rPh sb="0" eb="2">
      <t>アヤノ</t>
    </rPh>
    <phoneticPr fontId="2"/>
  </si>
  <si>
    <t>吉田</t>
    <rPh sb="0" eb="2">
      <t>ヨシダ</t>
    </rPh>
    <phoneticPr fontId="2"/>
  </si>
  <si>
    <t>桃華</t>
    <rPh sb="0" eb="2">
      <t>モモカ</t>
    </rPh>
    <phoneticPr fontId="2"/>
  </si>
  <si>
    <t>エバト</t>
    <phoneticPr fontId="2"/>
  </si>
  <si>
    <t>アヤノ</t>
    <phoneticPr fontId="2"/>
  </si>
  <si>
    <t>ヨシダ</t>
    <phoneticPr fontId="2"/>
  </si>
  <si>
    <t>モモカ</t>
    <phoneticPr fontId="2"/>
  </si>
  <si>
    <t>茜里</t>
    <rPh sb="0" eb="1">
      <t>アカネ</t>
    </rPh>
    <rPh sb="1" eb="2">
      <t>リ</t>
    </rPh>
    <phoneticPr fontId="2"/>
  </si>
  <si>
    <t>アカリ</t>
    <phoneticPr fontId="2"/>
  </si>
  <si>
    <t>明凜</t>
    <rPh sb="0" eb="1">
      <t>メイ</t>
    </rPh>
    <rPh sb="1" eb="2">
      <t>リン</t>
    </rPh>
    <phoneticPr fontId="2"/>
  </si>
  <si>
    <t>莉瑚</t>
    <rPh sb="0" eb="1">
      <t>リ</t>
    </rPh>
    <rPh sb="1" eb="2">
      <t>コ</t>
    </rPh>
    <phoneticPr fontId="2"/>
  </si>
  <si>
    <t>リコ</t>
    <phoneticPr fontId="2"/>
  </si>
  <si>
    <t>太田</t>
    <rPh sb="0" eb="2">
      <t>オオタ</t>
    </rPh>
    <phoneticPr fontId="2"/>
  </si>
  <si>
    <t>瑠華</t>
    <rPh sb="0" eb="2">
      <t>ルカ</t>
    </rPh>
    <phoneticPr fontId="2"/>
  </si>
  <si>
    <t>オオタ</t>
    <phoneticPr fontId="2"/>
  </si>
  <si>
    <t>ルカ</t>
    <phoneticPr fontId="2"/>
  </si>
  <si>
    <t>匝瑳市立平和小学校</t>
    <rPh sb="0" eb="3">
      <t>ソウサシ</t>
    </rPh>
    <rPh sb="3" eb="4">
      <t>リツ</t>
    </rPh>
    <rPh sb="4" eb="6">
      <t>ヘイワ</t>
    </rPh>
    <rPh sb="6" eb="9">
      <t>ショウガッコウ</t>
    </rPh>
    <phoneticPr fontId="2"/>
  </si>
  <si>
    <t>④</t>
    <phoneticPr fontId="2"/>
  </si>
  <si>
    <t>２年前の一件でInfinity'sさんには大変な苦労をさせられました。貴男は今でも何食わぬ顔で試合に参加しています。私達は地道にゼロから積み上げ本日を迎えることができました。今の元気な姿を皆さんに１試合でも多く見ていただくために頑張ります。</t>
    <rPh sb="35" eb="37">
      <t>アナタ</t>
    </rPh>
    <rPh sb="59" eb="60">
      <t>タチ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</si>
</sst>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1" zoomScaleNormal="100" workbookViewId="0">
      <selection activeCell="AP52" sqref="AP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1" t="s">
        <v>115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</row>
    <row r="2" spans="1:51" ht="14.45" customHeight="1">
      <c r="A2" s="119" t="s">
        <v>121</v>
      </c>
      <c r="B2" s="120"/>
      <c r="C2" s="121" t="s">
        <v>133</v>
      </c>
      <c r="D2" s="122"/>
      <c r="E2" s="122"/>
      <c r="F2" s="122"/>
      <c r="G2" s="122"/>
      <c r="H2" s="122"/>
      <c r="I2" s="123"/>
      <c r="J2" s="93" t="s">
        <v>119</v>
      </c>
      <c r="K2" s="226"/>
      <c r="L2" s="226"/>
      <c r="M2" s="226"/>
      <c r="N2" s="226"/>
      <c r="O2" s="227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132</v>
      </c>
      <c r="D3" s="127"/>
      <c r="E3" s="127"/>
      <c r="F3" s="127"/>
      <c r="G3" s="127"/>
      <c r="H3" s="127"/>
      <c r="I3" s="128"/>
      <c r="J3" s="223" t="s">
        <v>134</v>
      </c>
      <c r="K3" s="224"/>
      <c r="L3" s="224"/>
      <c r="M3" s="224"/>
      <c r="N3" s="224"/>
      <c r="O3" s="225"/>
      <c r="P3" s="95" t="s">
        <v>135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5" t="s">
        <v>136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5" t="s">
        <v>123</v>
      </c>
      <c r="B4" s="236"/>
      <c r="C4" s="228">
        <v>435596604</v>
      </c>
      <c r="D4" s="229"/>
      <c r="E4" s="229"/>
      <c r="F4" s="229"/>
      <c r="G4" s="229"/>
      <c r="H4" s="229"/>
      <c r="I4" s="230"/>
      <c r="J4" s="239" t="s">
        <v>117</v>
      </c>
      <c r="K4" s="240"/>
      <c r="L4" s="240"/>
      <c r="M4" s="240"/>
      <c r="N4" s="240"/>
      <c r="O4" s="241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7" t="s">
        <v>116</v>
      </c>
      <c r="B5" s="238"/>
      <c r="C5" s="231"/>
      <c r="D5" s="232"/>
      <c r="E5" s="232"/>
      <c r="F5" s="232"/>
      <c r="G5" s="232"/>
      <c r="H5" s="232"/>
      <c r="I5" s="233"/>
      <c r="J5" s="202">
        <v>22025</v>
      </c>
      <c r="K5" s="202"/>
      <c r="L5" s="202"/>
      <c r="M5" s="202"/>
      <c r="N5" s="202"/>
      <c r="O5" s="202"/>
      <c r="P5" s="171" t="s">
        <v>137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138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4"/>
      <c r="C6" s="147" t="s">
        <v>107</v>
      </c>
      <c r="D6" s="148"/>
      <c r="E6" s="149" t="s">
        <v>108</v>
      </c>
      <c r="F6" s="150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>
      <c r="A7" s="75"/>
      <c r="B7" s="144"/>
      <c r="C7" s="111" t="s">
        <v>141</v>
      </c>
      <c r="D7" s="112"/>
      <c r="E7" s="113" t="s">
        <v>142</v>
      </c>
      <c r="F7" s="114"/>
      <c r="G7" s="205">
        <v>516598104</v>
      </c>
      <c r="H7" s="205"/>
      <c r="I7" s="205"/>
      <c r="J7" s="205"/>
      <c r="K7" s="205"/>
      <c r="L7" s="205"/>
      <c r="M7" s="204" t="s">
        <v>143</v>
      </c>
      <c r="N7" s="205"/>
      <c r="O7" s="205"/>
      <c r="P7" s="178" t="s">
        <v>7</v>
      </c>
      <c r="Q7" s="179"/>
      <c r="R7" s="146" t="s">
        <v>144</v>
      </c>
      <c r="S7" s="146"/>
      <c r="T7" s="146"/>
      <c r="U7" s="146"/>
      <c r="V7" s="30" t="s">
        <v>8</v>
      </c>
      <c r="W7" s="137" t="s">
        <v>145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146</v>
      </c>
      <c r="AM7" s="62"/>
      <c r="AN7" s="62"/>
      <c r="AO7" s="62"/>
      <c r="AP7" s="62"/>
      <c r="AQ7" s="62"/>
      <c r="AR7" s="62"/>
      <c r="AS7" s="39" t="s">
        <v>10</v>
      </c>
      <c r="AT7" s="56">
        <v>73</v>
      </c>
    </row>
    <row r="8" spans="1:51" ht="18" customHeight="1">
      <c r="A8" s="75"/>
      <c r="B8" s="144"/>
      <c r="C8" s="115" t="s">
        <v>139</v>
      </c>
      <c r="D8" s="116"/>
      <c r="E8" s="117" t="s">
        <v>140</v>
      </c>
      <c r="F8" s="118"/>
      <c r="G8" s="205"/>
      <c r="H8" s="205"/>
      <c r="I8" s="205"/>
      <c r="J8" s="205"/>
      <c r="K8" s="205"/>
      <c r="L8" s="205"/>
      <c r="M8" s="205"/>
      <c r="N8" s="205"/>
      <c r="O8" s="205"/>
      <c r="P8" s="139" t="s">
        <v>149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147</v>
      </c>
      <c r="AL8" s="64"/>
      <c r="AM8" s="64"/>
      <c r="AN8" s="64"/>
      <c r="AO8" s="40" t="s">
        <v>11</v>
      </c>
      <c r="AP8" s="64" t="s">
        <v>148</v>
      </c>
      <c r="AQ8" s="64"/>
      <c r="AR8" s="64"/>
      <c r="AS8" s="65"/>
      <c r="AT8" s="56"/>
    </row>
    <row r="9" spans="1:51" ht="14.45" customHeight="1">
      <c r="A9" s="75" t="s">
        <v>82</v>
      </c>
      <c r="B9" s="144"/>
      <c r="C9" s="111" t="s">
        <v>152</v>
      </c>
      <c r="D9" s="112"/>
      <c r="E9" s="113" t="s">
        <v>153</v>
      </c>
      <c r="F9" s="114"/>
      <c r="G9" s="205">
        <v>521995175</v>
      </c>
      <c r="H9" s="205"/>
      <c r="I9" s="205"/>
      <c r="J9" s="205"/>
      <c r="K9" s="205"/>
      <c r="L9" s="205"/>
      <c r="M9" s="205"/>
      <c r="N9" s="205"/>
      <c r="O9" s="205"/>
      <c r="P9" s="178" t="s">
        <v>7</v>
      </c>
      <c r="Q9" s="179"/>
      <c r="R9" s="146" t="s">
        <v>154</v>
      </c>
      <c r="S9" s="146"/>
      <c r="T9" s="146"/>
      <c r="U9" s="146"/>
      <c r="V9" s="30" t="s">
        <v>8</v>
      </c>
      <c r="W9" s="137" t="s">
        <v>155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156</v>
      </c>
      <c r="AM9" s="62"/>
      <c r="AN9" s="62"/>
      <c r="AO9" s="62"/>
      <c r="AP9" s="62"/>
      <c r="AQ9" s="62"/>
      <c r="AR9" s="62"/>
      <c r="AS9" s="39" t="s">
        <v>126</v>
      </c>
      <c r="AT9" s="57">
        <v>54</v>
      </c>
    </row>
    <row r="10" spans="1:51" ht="18" customHeight="1">
      <c r="A10" s="75"/>
      <c r="B10" s="144"/>
      <c r="C10" s="115" t="s">
        <v>150</v>
      </c>
      <c r="D10" s="116"/>
      <c r="E10" s="117" t="s">
        <v>151</v>
      </c>
      <c r="F10" s="118"/>
      <c r="G10" s="205"/>
      <c r="H10" s="205"/>
      <c r="I10" s="205"/>
      <c r="J10" s="205"/>
      <c r="K10" s="205"/>
      <c r="L10" s="205"/>
      <c r="M10" s="205"/>
      <c r="N10" s="205"/>
      <c r="O10" s="205"/>
      <c r="P10" s="139" t="s">
        <v>159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51"/>
      <c r="AK10" s="63" t="s">
        <v>157</v>
      </c>
      <c r="AL10" s="64"/>
      <c r="AM10" s="64"/>
      <c r="AN10" s="64"/>
      <c r="AO10" s="40" t="s">
        <v>127</v>
      </c>
      <c r="AP10" s="64" t="s">
        <v>158</v>
      </c>
      <c r="AQ10" s="64"/>
      <c r="AR10" s="64"/>
      <c r="AS10" s="65"/>
      <c r="AT10" s="57"/>
    </row>
    <row r="11" spans="1:51" ht="14.45" customHeight="1">
      <c r="A11" s="75" t="s">
        <v>83</v>
      </c>
      <c r="B11" s="144"/>
      <c r="C11" s="111" t="s">
        <v>162</v>
      </c>
      <c r="D11" s="112"/>
      <c r="E11" s="113" t="s">
        <v>163</v>
      </c>
      <c r="F11" s="114"/>
      <c r="G11" s="205">
        <v>522800010</v>
      </c>
      <c r="H11" s="205"/>
      <c r="I11" s="205"/>
      <c r="J11" s="205"/>
      <c r="K11" s="205"/>
      <c r="L11" s="205"/>
      <c r="M11" s="205"/>
      <c r="N11" s="205"/>
      <c r="O11" s="205"/>
      <c r="P11" s="178" t="s">
        <v>7</v>
      </c>
      <c r="Q11" s="179"/>
      <c r="R11" s="146" t="s">
        <v>154</v>
      </c>
      <c r="S11" s="146"/>
      <c r="T11" s="146"/>
      <c r="U11" s="146"/>
      <c r="V11" s="30" t="s">
        <v>8</v>
      </c>
      <c r="W11" s="137" t="s">
        <v>164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156</v>
      </c>
      <c r="AM11" s="62"/>
      <c r="AN11" s="62"/>
      <c r="AO11" s="62"/>
      <c r="AP11" s="62"/>
      <c r="AQ11" s="62"/>
      <c r="AR11" s="62"/>
      <c r="AS11" s="39" t="s">
        <v>126</v>
      </c>
      <c r="AT11" s="57">
        <v>39</v>
      </c>
    </row>
    <row r="12" spans="1:51" ht="18" customHeight="1">
      <c r="A12" s="75"/>
      <c r="B12" s="144"/>
      <c r="C12" s="115" t="s">
        <v>160</v>
      </c>
      <c r="D12" s="116"/>
      <c r="E12" s="117" t="s">
        <v>161</v>
      </c>
      <c r="F12" s="118"/>
      <c r="G12" s="205"/>
      <c r="H12" s="205"/>
      <c r="I12" s="205"/>
      <c r="J12" s="205"/>
      <c r="K12" s="205"/>
      <c r="L12" s="205"/>
      <c r="M12" s="205"/>
      <c r="N12" s="205"/>
      <c r="O12" s="205"/>
      <c r="P12" s="139" t="s">
        <v>165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51"/>
      <c r="AK12" s="63" t="s">
        <v>166</v>
      </c>
      <c r="AL12" s="64"/>
      <c r="AM12" s="64"/>
      <c r="AN12" s="64"/>
      <c r="AO12" s="40" t="s">
        <v>127</v>
      </c>
      <c r="AP12" s="64" t="s">
        <v>167</v>
      </c>
      <c r="AQ12" s="64"/>
      <c r="AR12" s="64"/>
      <c r="AS12" s="65"/>
      <c r="AT12" s="57"/>
    </row>
    <row r="13" spans="1:51" ht="15" customHeight="1">
      <c r="A13" s="75" t="s">
        <v>84</v>
      </c>
      <c r="B13" s="144"/>
      <c r="C13" s="111" t="s">
        <v>170</v>
      </c>
      <c r="D13" s="112"/>
      <c r="E13" s="113" t="s">
        <v>171</v>
      </c>
      <c r="F13" s="114"/>
      <c r="G13" s="208"/>
      <c r="H13" s="208"/>
      <c r="I13" s="208"/>
      <c r="J13" s="208"/>
      <c r="K13" s="208"/>
      <c r="L13" s="208"/>
      <c r="M13" s="208"/>
      <c r="N13" s="208"/>
      <c r="O13" s="208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>
      <c r="A14" s="75"/>
      <c r="B14" s="144"/>
      <c r="C14" s="115" t="s">
        <v>168</v>
      </c>
      <c r="D14" s="116"/>
      <c r="E14" s="117" t="s">
        <v>169</v>
      </c>
      <c r="F14" s="118"/>
      <c r="G14" s="208"/>
      <c r="H14" s="208"/>
      <c r="I14" s="208"/>
      <c r="J14" s="208"/>
      <c r="K14" s="208"/>
      <c r="L14" s="208"/>
      <c r="M14" s="208"/>
      <c r="N14" s="208"/>
      <c r="O14" s="208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>
      <c r="A15" s="210" t="s">
        <v>98</v>
      </c>
      <c r="B15" s="144"/>
      <c r="C15" s="111" t="s">
        <v>141</v>
      </c>
      <c r="D15" s="112"/>
      <c r="E15" s="113" t="s">
        <v>142</v>
      </c>
      <c r="F15" s="114"/>
      <c r="G15" s="208"/>
      <c r="H15" s="208"/>
      <c r="I15" s="208"/>
      <c r="J15" s="208"/>
      <c r="K15" s="208"/>
      <c r="L15" s="208"/>
      <c r="M15" s="208"/>
      <c r="N15" s="208"/>
      <c r="O15" s="208"/>
      <c r="P15" s="178" t="s">
        <v>7</v>
      </c>
      <c r="Q15" s="179"/>
      <c r="R15" s="146" t="s">
        <v>154</v>
      </c>
      <c r="S15" s="146"/>
      <c r="T15" s="146"/>
      <c r="U15" s="146"/>
      <c r="V15" s="29" t="s">
        <v>8</v>
      </c>
      <c r="W15" s="137" t="s">
        <v>172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146</v>
      </c>
      <c r="AM15" s="62"/>
      <c r="AN15" s="62"/>
      <c r="AO15" s="62"/>
      <c r="AP15" s="62"/>
      <c r="AQ15" s="62"/>
      <c r="AR15" s="62"/>
      <c r="AS15" s="39" t="s">
        <v>126</v>
      </c>
      <c r="AT15" s="56">
        <v>73</v>
      </c>
    </row>
    <row r="16" spans="1:51" ht="18" customHeight="1">
      <c r="A16" s="75"/>
      <c r="B16" s="144"/>
      <c r="C16" s="115" t="s">
        <v>139</v>
      </c>
      <c r="D16" s="116"/>
      <c r="E16" s="117" t="s">
        <v>140</v>
      </c>
      <c r="F16" s="118"/>
      <c r="G16" s="208"/>
      <c r="H16" s="208"/>
      <c r="I16" s="208"/>
      <c r="J16" s="208"/>
      <c r="K16" s="208"/>
      <c r="L16" s="208"/>
      <c r="M16" s="208"/>
      <c r="N16" s="208"/>
      <c r="O16" s="208"/>
      <c r="P16" s="139" t="s">
        <v>149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63" t="s">
        <v>173</v>
      </c>
      <c r="AL16" s="64"/>
      <c r="AM16" s="64"/>
      <c r="AN16" s="64"/>
      <c r="AO16" s="40" t="s">
        <v>127</v>
      </c>
      <c r="AP16" s="64" t="s">
        <v>174</v>
      </c>
      <c r="AQ16" s="64"/>
      <c r="AR16" s="64"/>
      <c r="AS16" s="65"/>
      <c r="AT16" s="56"/>
    </row>
    <row r="17" spans="1:46">
      <c r="A17" s="75" t="s">
        <v>0</v>
      </c>
      <c r="B17" s="144"/>
      <c r="C17" s="197" t="str">
        <f>IF(P16="","",P16)</f>
        <v>匝瑳市横須賀９０１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4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4"/>
      <c r="C19" s="197" t="str">
        <f>IF(AL15="","",AL15&amp;"-"&amp;AK16&amp;"-"&amp;AP16)</f>
        <v>0479-72-2872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4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4"/>
      <c r="C21" s="219">
        <v>90</v>
      </c>
      <c r="D21" s="211"/>
      <c r="E21" s="211">
        <v>8892</v>
      </c>
      <c r="F21" s="211"/>
      <c r="G21" s="211">
        <v>9610</v>
      </c>
      <c r="H21" s="211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4"/>
      <c r="C22" s="220"/>
      <c r="D22" s="212"/>
      <c r="E22" s="212"/>
      <c r="F22" s="212"/>
      <c r="G22" s="212"/>
      <c r="H22" s="212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6" t="s">
        <v>130</v>
      </c>
      <c r="B23" s="142" t="s">
        <v>86</v>
      </c>
      <c r="C23" s="198" t="s">
        <v>105</v>
      </c>
      <c r="D23" s="199"/>
      <c r="E23" s="200" t="s">
        <v>106</v>
      </c>
      <c r="F23" s="201"/>
      <c r="G23" s="142" t="s">
        <v>87</v>
      </c>
      <c r="H23" s="142"/>
      <c r="I23" s="142" t="s">
        <v>88</v>
      </c>
      <c r="J23" s="142"/>
      <c r="K23" s="142"/>
      <c r="L23" s="142"/>
      <c r="M23" s="142" t="s">
        <v>89</v>
      </c>
      <c r="N23" s="142"/>
      <c r="O23" s="142"/>
      <c r="P23" s="141" t="s">
        <v>99</v>
      </c>
      <c r="Q23" s="142"/>
      <c r="R23" s="142"/>
      <c r="S23" s="142"/>
      <c r="T23" s="143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4"/>
      <c r="C24" s="186" t="s">
        <v>103</v>
      </c>
      <c r="D24" s="187"/>
      <c r="E24" s="188" t="s">
        <v>104</v>
      </c>
      <c r="F24" s="189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09">
        <v>1</v>
      </c>
      <c r="C25" s="111" t="s">
        <v>177</v>
      </c>
      <c r="D25" s="112"/>
      <c r="E25" s="113" t="s">
        <v>178</v>
      </c>
      <c r="F25" s="114"/>
      <c r="G25" s="98">
        <v>6</v>
      </c>
      <c r="H25" s="99"/>
      <c r="I25" s="102" t="s">
        <v>179</v>
      </c>
      <c r="J25" s="103"/>
      <c r="K25" s="103"/>
      <c r="L25" s="99"/>
      <c r="M25" s="98">
        <v>521494586</v>
      </c>
      <c r="N25" s="103"/>
      <c r="O25" s="99"/>
      <c r="P25" s="98">
        <v>163</v>
      </c>
      <c r="Q25" s="103"/>
      <c r="R25" s="103"/>
      <c r="S25" s="103"/>
      <c r="T25" s="105"/>
      <c r="U25" s="1"/>
      <c r="V25" s="1"/>
      <c r="W25" s="1"/>
      <c r="X25" s="1"/>
      <c r="Y25" s="213">
        <v>12</v>
      </c>
      <c r="Z25" s="214"/>
      <c r="AA25" s="214"/>
      <c r="AB25" s="214"/>
      <c r="AC25" s="214"/>
      <c r="AD25" s="214"/>
      <c r="AE25" s="214"/>
      <c r="AF25" s="214"/>
      <c r="AG25" s="2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5" t="s">
        <v>175</v>
      </c>
      <c r="D26" s="116"/>
      <c r="E26" s="117" t="s">
        <v>176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6"/>
      <c r="Z26" s="217"/>
      <c r="AA26" s="217"/>
      <c r="AB26" s="217"/>
      <c r="AC26" s="217"/>
      <c r="AD26" s="217"/>
      <c r="AE26" s="217"/>
      <c r="AF26" s="217"/>
      <c r="AG26" s="2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182</v>
      </c>
      <c r="D27" s="112"/>
      <c r="E27" s="113" t="s">
        <v>183</v>
      </c>
      <c r="F27" s="114"/>
      <c r="G27" s="98">
        <v>6</v>
      </c>
      <c r="H27" s="99"/>
      <c r="I27" s="102" t="s">
        <v>179</v>
      </c>
      <c r="J27" s="103"/>
      <c r="K27" s="103"/>
      <c r="L27" s="99"/>
      <c r="M27" s="98">
        <v>521494609</v>
      </c>
      <c r="N27" s="103"/>
      <c r="O27" s="99"/>
      <c r="P27" s="98">
        <v>156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5" t="s">
        <v>180</v>
      </c>
      <c r="D28" s="116"/>
      <c r="E28" s="117" t="s">
        <v>181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186</v>
      </c>
      <c r="D29" s="112"/>
      <c r="E29" s="113" t="s">
        <v>187</v>
      </c>
      <c r="F29" s="114"/>
      <c r="G29" s="98">
        <v>6</v>
      </c>
      <c r="H29" s="99"/>
      <c r="I29" s="102" t="s">
        <v>188</v>
      </c>
      <c r="J29" s="103"/>
      <c r="K29" s="103"/>
      <c r="L29" s="99"/>
      <c r="M29" s="98">
        <v>521893662</v>
      </c>
      <c r="N29" s="103"/>
      <c r="O29" s="99"/>
      <c r="P29" s="98">
        <v>155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184</v>
      </c>
      <c r="D30" s="116"/>
      <c r="E30" s="117" t="s">
        <v>185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209" t="s">
        <v>218</v>
      </c>
      <c r="C31" s="111" t="s">
        <v>162</v>
      </c>
      <c r="D31" s="112"/>
      <c r="E31" s="113" t="s">
        <v>190</v>
      </c>
      <c r="F31" s="114"/>
      <c r="G31" s="98">
        <v>6</v>
      </c>
      <c r="H31" s="99"/>
      <c r="I31" s="102" t="s">
        <v>191</v>
      </c>
      <c r="J31" s="103"/>
      <c r="K31" s="103"/>
      <c r="L31" s="99"/>
      <c r="M31" s="98">
        <v>521295978</v>
      </c>
      <c r="N31" s="103"/>
      <c r="O31" s="99"/>
      <c r="P31" s="98">
        <v>153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160</v>
      </c>
      <c r="D32" s="116"/>
      <c r="E32" s="117" t="s">
        <v>189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194</v>
      </c>
      <c r="D33" s="112"/>
      <c r="E33" s="113" t="s">
        <v>195</v>
      </c>
      <c r="F33" s="114"/>
      <c r="G33" s="98">
        <v>6</v>
      </c>
      <c r="H33" s="99"/>
      <c r="I33" s="102" t="s">
        <v>179</v>
      </c>
      <c r="J33" s="103"/>
      <c r="K33" s="103"/>
      <c r="L33" s="99"/>
      <c r="M33" s="98">
        <v>521494593</v>
      </c>
      <c r="N33" s="103"/>
      <c r="O33" s="99"/>
      <c r="P33" s="98">
        <v>147</v>
      </c>
      <c r="Q33" s="103"/>
      <c r="R33" s="103"/>
      <c r="S33" s="103"/>
      <c r="T33" s="105"/>
      <c r="U33" s="1"/>
      <c r="V33" s="1"/>
      <c r="W33" s="1"/>
      <c r="X33" s="1"/>
      <c r="Y33" s="131">
        <v>4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5" t="s">
        <v>192</v>
      </c>
      <c r="D34" s="116"/>
      <c r="E34" s="117" t="s">
        <v>193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198</v>
      </c>
      <c r="D35" s="112"/>
      <c r="E35" s="113" t="s">
        <v>199</v>
      </c>
      <c r="F35" s="114"/>
      <c r="G35" s="98">
        <v>6</v>
      </c>
      <c r="H35" s="99"/>
      <c r="I35" s="102" t="s">
        <v>179</v>
      </c>
      <c r="J35" s="103"/>
      <c r="K35" s="103"/>
      <c r="L35" s="99"/>
      <c r="M35" s="98">
        <v>521494579</v>
      </c>
      <c r="N35" s="103"/>
      <c r="O35" s="99"/>
      <c r="P35" s="98">
        <v>151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196</v>
      </c>
      <c r="D36" s="116"/>
      <c r="E36" s="117" t="s">
        <v>197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204</v>
      </c>
      <c r="D37" s="112"/>
      <c r="E37" s="113" t="s">
        <v>205</v>
      </c>
      <c r="F37" s="114"/>
      <c r="G37" s="98">
        <v>5</v>
      </c>
      <c r="H37" s="99"/>
      <c r="I37" s="102" t="s">
        <v>179</v>
      </c>
      <c r="J37" s="103"/>
      <c r="K37" s="103"/>
      <c r="L37" s="99"/>
      <c r="M37" s="98">
        <v>522671160</v>
      </c>
      <c r="N37" s="103"/>
      <c r="O37" s="99"/>
      <c r="P37" s="98">
        <v>156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200</v>
      </c>
      <c r="D38" s="116"/>
      <c r="E38" s="117" t="s">
        <v>201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206</v>
      </c>
      <c r="D39" s="112"/>
      <c r="E39" s="113" t="s">
        <v>207</v>
      </c>
      <c r="F39" s="114"/>
      <c r="G39" s="98">
        <v>5</v>
      </c>
      <c r="H39" s="99"/>
      <c r="I39" s="102" t="s">
        <v>179</v>
      </c>
      <c r="J39" s="103"/>
      <c r="K39" s="103"/>
      <c r="L39" s="99"/>
      <c r="M39" s="98">
        <v>521995199</v>
      </c>
      <c r="N39" s="103"/>
      <c r="O39" s="99"/>
      <c r="P39" s="98">
        <v>150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202</v>
      </c>
      <c r="D40" s="116"/>
      <c r="E40" s="117" t="s">
        <v>203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162</v>
      </c>
      <c r="D41" s="112"/>
      <c r="E41" s="113" t="s">
        <v>209</v>
      </c>
      <c r="F41" s="114"/>
      <c r="G41" s="98">
        <v>5</v>
      </c>
      <c r="H41" s="99"/>
      <c r="I41" s="102" t="s">
        <v>191</v>
      </c>
      <c r="J41" s="103"/>
      <c r="K41" s="103"/>
      <c r="L41" s="99"/>
      <c r="M41" s="98">
        <v>522671153</v>
      </c>
      <c r="N41" s="103"/>
      <c r="O41" s="99"/>
      <c r="P41" s="98">
        <v>144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160</v>
      </c>
      <c r="D42" s="116"/>
      <c r="E42" s="117" t="s">
        <v>208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177</v>
      </c>
      <c r="D43" s="112"/>
      <c r="E43" s="113" t="s">
        <v>209</v>
      </c>
      <c r="F43" s="114"/>
      <c r="G43" s="98">
        <v>4</v>
      </c>
      <c r="H43" s="99"/>
      <c r="I43" s="102" t="s">
        <v>179</v>
      </c>
      <c r="J43" s="103"/>
      <c r="K43" s="103"/>
      <c r="L43" s="99"/>
      <c r="M43" s="98">
        <v>521995199</v>
      </c>
      <c r="N43" s="103"/>
      <c r="O43" s="99"/>
      <c r="P43" s="98">
        <v>137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175</v>
      </c>
      <c r="D44" s="116"/>
      <c r="E44" s="117" t="s">
        <v>210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162</v>
      </c>
      <c r="D45" s="112"/>
      <c r="E45" s="113" t="s">
        <v>212</v>
      </c>
      <c r="F45" s="114"/>
      <c r="G45" s="98">
        <v>4</v>
      </c>
      <c r="H45" s="99"/>
      <c r="I45" s="102" t="s">
        <v>191</v>
      </c>
      <c r="J45" s="103"/>
      <c r="K45" s="103"/>
      <c r="L45" s="99"/>
      <c r="M45" s="98">
        <v>523115175</v>
      </c>
      <c r="N45" s="103"/>
      <c r="O45" s="99"/>
      <c r="P45" s="98">
        <v>135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160</v>
      </c>
      <c r="D46" s="116"/>
      <c r="E46" s="117" t="s">
        <v>211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215</v>
      </c>
      <c r="D47" s="112"/>
      <c r="E47" s="113" t="s">
        <v>216</v>
      </c>
      <c r="F47" s="114"/>
      <c r="G47" s="98">
        <v>3</v>
      </c>
      <c r="H47" s="99"/>
      <c r="I47" s="102" t="s">
        <v>217</v>
      </c>
      <c r="J47" s="103"/>
      <c r="K47" s="103"/>
      <c r="L47" s="99"/>
      <c r="M47" s="98">
        <v>522671191</v>
      </c>
      <c r="N47" s="103"/>
      <c r="O47" s="99"/>
      <c r="P47" s="98">
        <v>136</v>
      </c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3" t="s">
        <v>213</v>
      </c>
      <c r="D48" s="194"/>
      <c r="E48" s="195" t="s">
        <v>214</v>
      </c>
      <c r="F48" s="196"/>
      <c r="G48" s="175"/>
      <c r="H48" s="190"/>
      <c r="I48" s="100"/>
      <c r="J48" s="104"/>
      <c r="K48" s="104"/>
      <c r="L48" s="101"/>
      <c r="M48" s="175"/>
      <c r="N48" s="176"/>
      <c r="O48" s="190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219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9">
        <f>LEN(A55)</f>
        <v>120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女子</v>
      </c>
      <c r="I5" s="9">
        <f>入力!Y25</f>
        <v>12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22025</v>
      </c>
      <c r="B7" s="13" t="str">
        <f>IF(入力!C3="","",入力!C3)</f>
        <v>匝瑳ジュニア</v>
      </c>
      <c r="C7" s="13" t="str">
        <f>IF(入力!C2="","",入力!C2)</f>
        <v>ソウサ　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>
        <f>IF(入力!C4="","",入力!C4)</f>
        <v>435596604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塚本</v>
      </c>
      <c r="D16" s="13" t="str">
        <f>IF(入力!E8="","",入力!E8)</f>
        <v>隆夫</v>
      </c>
      <c r="E16" s="13" t="str">
        <f>IF(入力!C7="","",入力!C7)</f>
        <v>ツカモト</v>
      </c>
      <c r="F16" s="13" t="str">
        <f>IF(入力!E7="","",入力!E7)</f>
        <v>タカオ</v>
      </c>
      <c r="G16" s="13">
        <f>IF(入力!G7="","",入力!G7)</f>
        <v>516598104</v>
      </c>
      <c r="H16" s="13" t="str">
        <f>IF(入力!J7="","",入力!J7)</f>
        <v/>
      </c>
      <c r="I16" s="13" t="str">
        <f>IF(入力!M7="","",入力!M7)</f>
        <v>0330442</v>
      </c>
      <c r="J16" s="13"/>
      <c r="K16" s="13"/>
      <c r="L16" s="13">
        <f>IF(入力!AT7="","",入力!AT7)</f>
        <v>73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2134</v>
      </c>
      <c r="T16" s="13" t="str">
        <f>IF(入力!P8="","",入力!P8)</f>
        <v>匝瑳市横須賀９０１</v>
      </c>
      <c r="U16" s="13" t="str">
        <f>IF(入力!AL7="","",入力!AL7)</f>
        <v>0479</v>
      </c>
      <c r="V16" s="13" t="str">
        <f>IF(入力!AK8="","",入力!AK8)</f>
        <v>72</v>
      </c>
      <c r="W16" s="13" t="str">
        <f>IF(入力!AP8="","",入力!AP8)</f>
        <v>2872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大森</v>
      </c>
      <c r="D17" s="13" t="str">
        <f>IF(入力!E10="","",入力!E10)</f>
        <v>康広</v>
      </c>
      <c r="E17" s="13" t="str">
        <f>IF(入力!C9="","",入力!C9)</f>
        <v>オオモリ</v>
      </c>
      <c r="F17" s="13" t="str">
        <f>IF(入力!E9="","",入力!E9)</f>
        <v>ヤスヒロ</v>
      </c>
      <c r="G17" s="13">
        <f>IF(入力!G9="","",入力!G9)</f>
        <v>521995175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2108</v>
      </c>
      <c r="T17" s="13" t="str">
        <f>IF(入力!P10="","",入力!P10)</f>
        <v>匝瑳市大寺１８７２－２</v>
      </c>
      <c r="U17" s="13" t="str">
        <f>IF(入力!AL9="","",入力!AL9)</f>
        <v>090</v>
      </c>
      <c r="V17" s="13" t="str">
        <f>IF(入力!AK10="","",入力!AK10)</f>
        <v>1408</v>
      </c>
      <c r="W17" s="13" t="str">
        <f>IF(入力!AP10="","",入力!AP10)</f>
        <v>0125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鎌形</v>
      </c>
      <c r="D20" s="13" t="str">
        <f>IF(入力!E12="","",入力!E12)</f>
        <v>里美</v>
      </c>
      <c r="E20" s="13" t="str">
        <f>IF(入力!C11="","",入力!C11)</f>
        <v>カマガタ</v>
      </c>
      <c r="F20" s="13" t="str">
        <f>IF(入力!E11="","",入力!E11)</f>
        <v>サトミ</v>
      </c>
      <c r="G20" s="13">
        <f>IF(入力!G11="","",入力!G11)</f>
        <v>522800010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2106</v>
      </c>
      <c r="T20" s="13" t="str">
        <f>IF(入力!P12="","",入力!P12)</f>
        <v>匝瑳市飯塚１１２１</v>
      </c>
      <c r="U20" s="13" t="str">
        <f>IF(入力!AL11="","",入力!AL11)</f>
        <v>090</v>
      </c>
      <c r="V20" s="13" t="str">
        <f>IF(入力!AK12="","",入力!AK12)</f>
        <v>7238</v>
      </c>
      <c r="W20" s="13" t="str">
        <f>IF(入力!AP12="","",入力!AP12)</f>
        <v>0143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塚本</v>
      </c>
      <c r="D22" s="13" t="str">
        <f>IF(入力!E16="","",入力!E16)</f>
        <v>隆夫</v>
      </c>
      <c r="E22" s="13" t="str">
        <f>IF(入力!C15="","",入力!C15)</f>
        <v>ツカモト</v>
      </c>
      <c r="F22" s="13" t="str">
        <f>IF(入力!E15="","",入力!E15)</f>
        <v>タカオ</v>
      </c>
      <c r="G22" s="13"/>
      <c r="H22" s="13"/>
      <c r="I22" s="13"/>
      <c r="J22" s="13"/>
      <c r="K22" s="13"/>
      <c r="L22" s="13">
        <f>IF(入力!AT15="","",入力!AT15)</f>
        <v>73</v>
      </c>
      <c r="M22" s="13"/>
      <c r="N22" s="13">
        <f>IF(入力!C21="","",入力!C21)</f>
        <v>90</v>
      </c>
      <c r="O22" s="13">
        <f>IF(入力!E21="","",入力!E21)</f>
        <v>8892</v>
      </c>
      <c r="P22" s="13">
        <f>IF(入力!G21="","",入力!G21)</f>
        <v>9610</v>
      </c>
      <c r="Q22" s="13"/>
      <c r="R22" s="13" t="str">
        <f>IF(入力!R15="","",入力!R15)</f>
        <v>289</v>
      </c>
      <c r="S22" s="13" t="str">
        <f>IF(入力!W15="","",入力!W15)</f>
        <v>2134</v>
      </c>
      <c r="T22" s="13" t="str">
        <f>IF(入力!P16="","",入力!P16)</f>
        <v>匝瑳市横須賀９０１</v>
      </c>
      <c r="U22" s="13" t="str">
        <f>IF(入力!AL15="","",入力!AL15)</f>
        <v>0479</v>
      </c>
      <c r="V22" s="13" t="str">
        <f>IF(入力!AK16="","",入力!AK16)</f>
        <v>72</v>
      </c>
      <c r="W22" s="13" t="str">
        <f>IF(入力!AP16="","",入力!AP16)</f>
        <v>2872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八本　</v>
      </c>
      <c r="D23" s="13" t="str">
        <f>IF(入力!$E$14="","",入力!$E$14)</f>
        <v>修</v>
      </c>
      <c r="E23" s="13" t="str">
        <f>IF(入力!$C$13="","",入力!$C$13)</f>
        <v>ヤモト</v>
      </c>
      <c r="F23" s="13" t="str">
        <f>IF(入力!$E$13="","",入力!$E$13)</f>
        <v>オサム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鎌形</v>
      </c>
      <c r="D24" s="54" t="str">
        <f>VLOOKUP($B$51,$A$53:$F$352,4)</f>
        <v>依知花</v>
      </c>
      <c r="E24" s="54" t="str">
        <f>VLOOKUP($B$51,$A$53:$F$352,5)</f>
        <v>カマガタ</v>
      </c>
      <c r="F24" s="54" t="str">
        <f>VLOOKUP($B$51,$A$53:$F$352,6)</f>
        <v>イチカ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4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川口</v>
      </c>
      <c r="D53" s="13" t="str">
        <f>IF(入力!E26="","",入力!E26)</f>
        <v>優凜</v>
      </c>
      <c r="E53" s="13" t="str">
        <f>IF(入力!C25="","",入力!C25)</f>
        <v>カワグチ</v>
      </c>
      <c r="F53" s="13" t="str">
        <f>IF(入力!E25="","",入力!E25)</f>
        <v>ヒロリ</v>
      </c>
      <c r="G53" s="13">
        <f>IF(入力!M25="","",入力!M25)</f>
        <v>521494586</v>
      </c>
      <c r="H53" s="13" t="str">
        <f>IF(入力!I25="","",入力!I25)</f>
        <v>匝瑳市立共興小学校</v>
      </c>
      <c r="I53" s="13">
        <f>IF(入力!G25="","",入力!G25)</f>
        <v>6</v>
      </c>
      <c r="J53" s="13">
        <f>IF(入力!P25="","",入力!P25)</f>
        <v>163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大木　　</v>
      </c>
      <c r="D54" s="13" t="str">
        <f>IF(入力!E28="","",入力!E28)</f>
        <v>琉歌</v>
      </c>
      <c r="E54" s="13" t="str">
        <f>IF(入力!C27="","",入力!C27)</f>
        <v>オオキ　</v>
      </c>
      <c r="F54" s="13" t="str">
        <f>IF(入力!E27="","",入力!E27)</f>
        <v>ルカ</v>
      </c>
      <c r="G54" s="13">
        <f>IF(入力!M27="","",入力!M27)</f>
        <v>521494609</v>
      </c>
      <c r="H54" s="13" t="str">
        <f>IF(入力!I27="","",入力!I27)</f>
        <v>匝瑳市立共興小学校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仲田</v>
      </c>
      <c r="D55" s="13" t="str">
        <f>IF(入力!E30="","",入力!E30)</f>
        <v>彩桜</v>
      </c>
      <c r="E55" s="13" t="str">
        <f>IF(入力!C29="","",入力!C29)</f>
        <v>ナカタ</v>
      </c>
      <c r="F55" s="13" t="str">
        <f>IF(入力!E29="","",入力!E29)</f>
        <v>サラ</v>
      </c>
      <c r="G55" s="13">
        <f>IF(入力!M29="","",入力!M29)</f>
        <v>521893662</v>
      </c>
      <c r="H55" s="13" t="str">
        <f>IF(入力!I29="","",入力!I29)</f>
        <v>匝瑳市立野田小学校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 t="str">
        <f>IF(入力!B31="","",入力!B31)</f>
        <v>④</v>
      </c>
      <c r="C56" s="13" t="str">
        <f>IF(入力!C32="","",入力!C32)</f>
        <v>鎌形</v>
      </c>
      <c r="D56" s="13" t="str">
        <f>IF(入力!E32="","",入力!E32)</f>
        <v>依知花</v>
      </c>
      <c r="E56" s="13" t="str">
        <f>IF(入力!C31="","",入力!C31)</f>
        <v>カマガタ</v>
      </c>
      <c r="F56" s="13" t="str">
        <f>IF(入力!E31="","",入力!E31)</f>
        <v>イチカ</v>
      </c>
      <c r="G56" s="13">
        <f>IF(入力!M31="","",入力!M31)</f>
        <v>521295978</v>
      </c>
      <c r="H56" s="13" t="str">
        <f>IF(入力!I31="","",入力!I31)</f>
        <v>匝瑳市立豊和小学校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石橋</v>
      </c>
      <c r="D57" s="13" t="str">
        <f>IF(入力!E34="","",入力!E34)</f>
        <v>希彩</v>
      </c>
      <c r="E57" s="13" t="str">
        <f>IF(入力!C33="","",入力!C33)</f>
        <v>イシバシ</v>
      </c>
      <c r="F57" s="13" t="str">
        <f>IF(入力!E33="","",入力!E33)</f>
        <v>ノア</v>
      </c>
      <c r="G57" s="13">
        <f>IF(入力!M33="","",入力!M33)</f>
        <v>521494593</v>
      </c>
      <c r="H57" s="13" t="str">
        <f>IF(入力!I33="","",入力!I33)</f>
        <v>匝瑳市立共興小学校</v>
      </c>
      <c r="I57" s="13">
        <f>IF(入力!G33="","",入力!G33)</f>
        <v>6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伊藤</v>
      </c>
      <c r="D58" s="13" t="str">
        <f>IF(入力!E36="","",入力!E36)</f>
        <v>結愛</v>
      </c>
      <c r="E58" s="13" t="str">
        <f>IF(入力!C35="","",入力!C35)</f>
        <v>イトウ</v>
      </c>
      <c r="F58" s="13" t="str">
        <f>IF(入力!E35="","",入力!E35)</f>
        <v>ユア</v>
      </c>
      <c r="G58" s="13">
        <f>IF(入力!M35="","",入力!M35)</f>
        <v>521494579</v>
      </c>
      <c r="H58" s="13" t="str">
        <f>IF(入力!I35="","",入力!I35)</f>
        <v>匝瑳市立共興小学校</v>
      </c>
      <c r="I58" s="13">
        <f>IF(入力!G35="","",入力!G35)</f>
        <v>6</v>
      </c>
      <c r="J58" s="13">
        <f>IF(入力!P35="","",入力!P35)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江波戸</v>
      </c>
      <c r="D59" s="13" t="str">
        <f>IF(入力!E38="","",入力!E38)</f>
        <v>彩乃</v>
      </c>
      <c r="E59" s="13" t="str">
        <f>IF(入力!C37="","",入力!C37)</f>
        <v>エバト</v>
      </c>
      <c r="F59" s="13" t="str">
        <f>IF(入力!E37="","",入力!E37)</f>
        <v>アヤノ</v>
      </c>
      <c r="G59" s="13">
        <f>IF(入力!M37="","",入力!M37)</f>
        <v>522671160</v>
      </c>
      <c r="H59" s="13" t="str">
        <f>IF(入力!I37="","",入力!I37)</f>
        <v>匝瑳市立共興小学校</v>
      </c>
      <c r="I59" s="13">
        <f>IF(入力!G37="","",入力!G37)</f>
        <v>5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吉田</v>
      </c>
      <c r="D60" s="13" t="str">
        <f>IF(入力!E40="","",入力!E40)</f>
        <v>桃華</v>
      </c>
      <c r="E60" s="13" t="str">
        <f>IF(入力!C39="","",入力!C39)</f>
        <v>ヨシダ</v>
      </c>
      <c r="F60" s="13" t="str">
        <f>IF(入力!E39="","",入力!E39)</f>
        <v>モモカ</v>
      </c>
      <c r="G60" s="13">
        <f>IF(入力!M39="","",入力!M39)</f>
        <v>521995199</v>
      </c>
      <c r="H60" s="13" t="str">
        <f>IF(入力!I39="","",入力!I39)</f>
        <v>匝瑳市立共興小学校</v>
      </c>
      <c r="I60" s="13">
        <f>IF(入力!G39="","",入力!G39)</f>
        <v>5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鎌形</v>
      </c>
      <c r="D61" s="13" t="str">
        <f>IF(入力!E42="","",入力!E42)</f>
        <v>茜里</v>
      </c>
      <c r="E61" s="13" t="str">
        <f>IF(入力!C41="","",入力!C41)</f>
        <v>カマガタ</v>
      </c>
      <c r="F61" s="13" t="str">
        <f>IF(入力!E41="","",入力!E41)</f>
        <v>アカリ</v>
      </c>
      <c r="G61" s="13">
        <f>IF(入力!M41="","",入力!M41)</f>
        <v>522671153</v>
      </c>
      <c r="H61" s="13" t="str">
        <f>IF(入力!I41="","",入力!I41)</f>
        <v>匝瑳市立豊和小学校</v>
      </c>
      <c r="I61" s="13">
        <f>IF(入力!G41="","",入力!G41)</f>
        <v>5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川口</v>
      </c>
      <c r="D62" s="13" t="str">
        <f>IF(入力!E44="","",入力!E44)</f>
        <v>明凜</v>
      </c>
      <c r="E62" s="13" t="str">
        <f>IF(入力!C43="","",入力!C43)</f>
        <v>カワグチ</v>
      </c>
      <c r="F62" s="13" t="str">
        <f>IF(入力!E43="","",入力!E43)</f>
        <v>アカリ</v>
      </c>
      <c r="G62" s="13">
        <f>IF(入力!M43="","",入力!M43)</f>
        <v>521995199</v>
      </c>
      <c r="H62" s="13" t="str">
        <f>IF(入力!I43="","",入力!I43)</f>
        <v>匝瑳市立共興小学校</v>
      </c>
      <c r="I62" s="13">
        <f>IF(入力!G43="","",入力!G43)</f>
        <v>4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鎌形</v>
      </c>
      <c r="D63" s="13" t="str">
        <f>IF(入力!E46="","",入力!E46)</f>
        <v>莉瑚</v>
      </c>
      <c r="E63" s="13" t="str">
        <f>IF(入力!C45="","",入力!C45)</f>
        <v>カマガタ</v>
      </c>
      <c r="F63" s="13" t="str">
        <f>IF(入力!E45="","",入力!E45)</f>
        <v>リコ</v>
      </c>
      <c r="G63" s="13">
        <f>IF(入力!M45="","",入力!M45)</f>
        <v>523115175</v>
      </c>
      <c r="H63" s="13" t="str">
        <f>IF(入力!I45="","",入力!I45)</f>
        <v>匝瑳市立豊和小学校</v>
      </c>
      <c r="I63" s="13">
        <f>IF(入力!G45="","",入力!G45)</f>
        <v>4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太田</v>
      </c>
      <c r="D64" s="13" t="str">
        <f>IF(入力!E48="","",入力!E48)</f>
        <v>瑠華</v>
      </c>
      <c r="E64" s="13" t="str">
        <f>IF(入力!C47="","",入力!C47)</f>
        <v>オオタ</v>
      </c>
      <c r="F64" s="13" t="str">
        <f>IF(入力!E47="","",入力!E47)</f>
        <v>ルカ</v>
      </c>
      <c r="G64" s="13">
        <f>IF(入力!M47="","",入力!M47)</f>
        <v>522671191</v>
      </c>
      <c r="H64" s="13" t="str">
        <f>IF(入力!I47="","",入力!I47)</f>
        <v>匝瑳市立平和小学校</v>
      </c>
      <c r="I64" s="13">
        <f>IF(入力!G47="","",入力!G47)</f>
        <v>3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2023-09-25T08:37:56Z</dcterms:modified>
</cp:coreProperties>
</file>