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905" yWindow="450" windowWidth="17115" windowHeight="103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C19" i="8" l="1"/>
  <c r="C17" i="8"/>
  <c r="AY4" i="8"/>
  <c r="AX4" i="8"/>
  <c r="AW4" i="8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<sst xmlns="http://schemas.openxmlformats.org/spreadsheetml/2006/main" count="302" uniqueCount="244">
  <si>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</si>
  <si>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</si>
  <si>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</si>
  <si>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</si>
  <si>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</si>
  <si>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</si>
  <si>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</si>
  <si>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</si>
  <si>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</si>
  <si>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</si>
  <si>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</si>
  <si>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</si>
  <si>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</si>
  <si>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</si>
  <si>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</si>
  <si>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</si>
  <si>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</si>
  <si>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</si>
  <si>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</si>
  <si>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</si>
  <si>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</si>
  <si>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</si>
  <si>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</si>
  <si>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</si>
  <si>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</si>
  <si>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</si>
  <si>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</si>
  <si>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</si>
  <si>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</si>
  <si>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</si>
  <si>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</si>
  <si>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</si>
  <si>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</si>
  <si>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</si>
  <si>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</si>
  <si>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</si>
  <si>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</si>
  <si>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</si>
  <si>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</si>
  <si>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</si>
  <si>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</si>
  <si>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</si>
  <si>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</si>
  <si>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</si>
  <si>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</si>
  <si>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</si>
  <si>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</si>
  <si>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</si>
  <si>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</si>
  <si>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</si>
  <si>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</si>
  <si>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</si>
  <si>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</si>
  <si>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</si>
  <si>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</si>
  <si>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</si>
  <si>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</si>
  <si>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</si>
  <si>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</si>
  <si>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</si>
  <si>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</si>
  <si>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</si>
  <si>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</si>
  <si>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</si>
  <si>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</si>
  <si>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</si>
  <si>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</si>
  <si>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</si>
  <si>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</si>
  <si>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</si>
  <si>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</si>
  <si>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</si>
  <si>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</si>
  <si>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</si>
  <si>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</si>
  <si>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</si>
  <si>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</si>
  <si>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</si>
  <si>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</si>
  <si>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</si>
  <si>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</si>
  <si>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</si>
  <si>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</si>
  <si>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</si>
  <si>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</si>
  <si>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</si>
  <si>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</si>
  <si>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</si>
  <si>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</si>
  <si>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</si>
  <si>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</si>
  <si>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</si>
  <si>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</si>
  <si>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</si>
  <si>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</si>
  <si>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</si>
  <si>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</si>
  <si>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</si>
  <si>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</si>
  <si>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</si>
  <si>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</si>
  <si>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</si>
  <si>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</si>
  <si>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</si>
  <si>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</si>
  <si>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</si>
  <si>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</si>
  <si>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</si>
  <si>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</si>
  <si>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</si>
  <si>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</si>
  <si>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</si>
  <si>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</si>
  <si>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</si>
  <si>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</si>
  <si>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</si>
  <si>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</si>
  <si>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ｿｳｻｼﾞｭﾆｱ</t>
    <phoneticPr fontId="2"/>
  </si>
  <si>
    <t>チーム所在地(市郡区)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</si>
  <si>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</si>
  <si>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</si>
  <si>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</si>
  <si>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</si>
  <si>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</si>
  <si>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</si>
  <si>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ﾂｶﾓﾄ</t>
    <phoneticPr fontId="2"/>
  </si>
  <si>
    <t>ﾀｶｵ</t>
    <phoneticPr fontId="2"/>
  </si>
  <si>
    <t>0330442</t>
    <phoneticPr fontId="2"/>
  </si>
  <si>
    <t>〒</t>
    <phoneticPr fontId="2"/>
  </si>
  <si>
    <t>289</t>
    <phoneticPr fontId="2"/>
  </si>
  <si>
    <t>―</t>
    <phoneticPr fontId="2"/>
  </si>
  <si>
    <t>2134</t>
    <phoneticPr fontId="2"/>
  </si>
  <si>
    <t>（</t>
    <phoneticPr fontId="2"/>
  </si>
  <si>
    <t>090</t>
    <phoneticPr fontId="2"/>
  </si>
  <si>
    <t>）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</si>
  <si>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</si>
  <si>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</si>
  <si>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匝瑳市横須賀９０１</t>
    <rPh sb="0" eb="3">
      <t>ソウサシ</t>
    </rPh>
    <rPh sb="3" eb="6">
      <t>ヨコスカ</t>
    </rPh>
    <phoneticPr fontId="2"/>
  </si>
  <si>
    <t>8892</t>
    <phoneticPr fontId="2"/>
  </si>
  <si>
    <t>―</t>
    <phoneticPr fontId="2"/>
  </si>
  <si>
    <t>9610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</si>
  <si>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</si>
  <si>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ｶﾜｸﾞﾁ</t>
    <phoneticPr fontId="2"/>
  </si>
  <si>
    <t>ｶﾜｸﾞﾁ</t>
    <phoneticPr fontId="2"/>
  </si>
  <si>
    <t>ﾕｳｺ</t>
    <phoneticPr fontId="2"/>
  </si>
  <si>
    <t>〒</t>
    <phoneticPr fontId="2"/>
  </si>
  <si>
    <t>289</t>
    <phoneticPr fontId="2"/>
  </si>
  <si>
    <t>2123</t>
    <phoneticPr fontId="2"/>
  </si>
  <si>
    <t>（</t>
    <phoneticPr fontId="2"/>
  </si>
  <si>
    <t>080</t>
    <phoneticPr fontId="2"/>
  </si>
  <si>
    <t>）</t>
    <phoneticPr fontId="2"/>
  </si>
  <si>
    <t>川口</t>
    <rPh sb="0" eb="2">
      <t>カワグチ</t>
    </rPh>
    <phoneticPr fontId="2"/>
  </si>
  <si>
    <t>優子</t>
    <rPh sb="0" eb="2">
      <t>ユウコ</t>
    </rPh>
    <phoneticPr fontId="2"/>
  </si>
  <si>
    <t>匝瑳市長谷１３７－３</t>
    <rPh sb="0" eb="3">
      <t>ソウサシ</t>
    </rPh>
    <rPh sb="3" eb="5">
      <t>ナガヤ</t>
    </rPh>
    <phoneticPr fontId="2"/>
  </si>
  <si>
    <t>4897</t>
    <phoneticPr fontId="2"/>
  </si>
  <si>
    <t>―</t>
    <phoneticPr fontId="2"/>
  </si>
  <si>
    <t>9658</t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</si>
  <si>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</si>
  <si>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ｶﾏｶﾞﾀ</t>
    <phoneticPr fontId="2"/>
  </si>
  <si>
    <t>ｶﾏｶﾞﾀ</t>
    <phoneticPr fontId="2"/>
  </si>
  <si>
    <t>ﾏｻﾖ</t>
    <phoneticPr fontId="2"/>
  </si>
  <si>
    <t>090-7423-4737</t>
  </si>
  <si>
    <t>〒</t>
    <phoneticPr fontId="2"/>
  </si>
  <si>
    <t>289</t>
    <phoneticPr fontId="2"/>
  </si>
  <si>
    <t>2106</t>
    <phoneticPr fontId="2"/>
  </si>
  <si>
    <t>（</t>
    <phoneticPr fontId="2"/>
  </si>
  <si>
    <t>090</t>
    <phoneticPr fontId="2"/>
  </si>
  <si>
    <t>）</t>
    <phoneticPr fontId="2"/>
  </si>
  <si>
    <t>鎌形</t>
    <rPh sb="0" eb="2">
      <t>カマガタ</t>
    </rPh>
    <phoneticPr fontId="2"/>
  </si>
  <si>
    <t>昌世</t>
    <rPh sb="0" eb="2">
      <t>マサヨ</t>
    </rPh>
    <phoneticPr fontId="2"/>
  </si>
  <si>
    <t>匝瑳市飯塚１１８０</t>
    <rPh sb="0" eb="3">
      <t>ソウサシ</t>
    </rPh>
    <rPh sb="3" eb="5">
      <t>イイヅカ</t>
    </rPh>
    <phoneticPr fontId="2"/>
  </si>
  <si>
    <t>7423</t>
    <phoneticPr fontId="2"/>
  </si>
  <si>
    <t>―</t>
    <phoneticPr fontId="2"/>
  </si>
  <si>
    <t>4737</t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</si>
  <si>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</si>
  <si>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</si>
  <si>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</si>
  <si>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</si>
  <si>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ﾂｶﾓﾄ</t>
    <phoneticPr fontId="2"/>
  </si>
  <si>
    <t>ﾀｶｵ</t>
    <phoneticPr fontId="2"/>
  </si>
  <si>
    <t>〒</t>
    <phoneticPr fontId="2"/>
  </si>
  <si>
    <t>289</t>
    <phoneticPr fontId="2"/>
  </si>
  <si>
    <t>2134</t>
    <phoneticPr fontId="2"/>
  </si>
  <si>
    <t>（</t>
    <phoneticPr fontId="2"/>
  </si>
  <si>
    <t>090</t>
    <phoneticPr fontId="2"/>
  </si>
  <si>
    <t>）</t>
    <phoneticPr fontId="2"/>
  </si>
  <si>
    <t>ｱｶﾘ</t>
    <phoneticPr fontId="2"/>
  </si>
  <si>
    <t>匝瑳市立共興小学校</t>
    <rPh sb="0" eb="2">
      <t>ソウサ</t>
    </rPh>
    <rPh sb="2" eb="3">
      <t>シ</t>
    </rPh>
    <rPh sb="3" eb="4">
      <t>リツ</t>
    </rPh>
    <rPh sb="4" eb="6">
      <t>キョウコウ</t>
    </rPh>
    <rPh sb="6" eb="9">
      <t>ショウガッコウ</t>
    </rPh>
    <phoneticPr fontId="2"/>
  </si>
  <si>
    <t>明凜</t>
    <rPh sb="0" eb="1">
      <t>メイ</t>
    </rPh>
    <rPh sb="1" eb="2">
      <t>リン</t>
    </rPh>
    <phoneticPr fontId="2"/>
  </si>
  <si>
    <t>ﾘｺ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</si>
  <si>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</si>
  <si>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鎌形　</t>
    <rPh sb="0" eb="2">
      <t>カマガタ</t>
    </rPh>
    <phoneticPr fontId="2"/>
  </si>
  <si>
    <t>莉瑚</t>
    <rPh sb="0" eb="1">
      <t>リ</t>
    </rPh>
    <rPh sb="1" eb="2">
      <t>コ</t>
    </rPh>
    <phoneticPr fontId="2"/>
  </si>
  <si>
    <t>ｴﾊﾞﾄ</t>
    <phoneticPr fontId="2"/>
  </si>
  <si>
    <t>ﾋﾒﾅ</t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</si>
  <si>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</si>
  <si>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江波戸</t>
    <rPh sb="0" eb="3">
      <t>エバト</t>
    </rPh>
    <phoneticPr fontId="2"/>
  </si>
  <si>
    <t>姫奈</t>
    <rPh sb="0" eb="1">
      <t>ヒメ</t>
    </rPh>
    <rPh sb="1" eb="2">
      <t>ナ</t>
    </rPh>
    <phoneticPr fontId="2"/>
  </si>
  <si>
    <t>ｻｸﾏ</t>
    <phoneticPr fontId="2"/>
  </si>
  <si>
    <t>ｻｸﾏ</t>
    <phoneticPr fontId="2"/>
  </si>
  <si>
    <t>ｺﾊﾅ</t>
    <phoneticPr fontId="2"/>
  </si>
  <si>
    <t>佐久間</t>
    <rPh sb="0" eb="3">
      <t>サクマ</t>
    </rPh>
    <phoneticPr fontId="2"/>
  </si>
  <si>
    <t>小花</t>
    <rPh sb="0" eb="2">
      <t>コハナ</t>
    </rPh>
    <phoneticPr fontId="2"/>
  </si>
  <si>
    <t>ｲｼﾊﾞｼ</t>
    <phoneticPr fontId="2"/>
  </si>
  <si>
    <t>ﾉｿﾞﾐ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</si>
  <si>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</si>
  <si>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石橋</t>
    <rPh sb="0" eb="2">
      <t>イシバシ</t>
    </rPh>
    <phoneticPr fontId="2"/>
  </si>
  <si>
    <t>望</t>
    <rPh sb="0" eb="1">
      <t>ノゾミ</t>
    </rPh>
    <phoneticPr fontId="2"/>
  </si>
  <si>
    <t>ｶｸﾀ</t>
    <phoneticPr fontId="2"/>
  </si>
  <si>
    <t>ﾚｲ</t>
    <phoneticPr fontId="2"/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</si>
  <si>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</si>
  <si>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</si>
  <si>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ｵｵﾀ</t>
    <phoneticPr fontId="2"/>
  </si>
  <si>
    <t>ﾙｶ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</si>
  <si>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</si>
  <si>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</si>
  <si>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ｼﾞﾂｶﾜ</t>
    <phoneticPr fontId="2"/>
  </si>
  <si>
    <t>ﾊﾙｶ</t>
    <phoneticPr fontId="2"/>
  </si>
  <si>
    <t>實川　</t>
    <rPh sb="0" eb="2">
      <t>ジツカワ</t>
    </rPh>
    <phoneticPr fontId="2"/>
  </si>
  <si>
    <t>陽香</t>
    <rPh sb="0" eb="2">
      <t>ハルカ</t>
    </rPh>
    <phoneticPr fontId="2"/>
  </si>
  <si>
    <t>ｶｸﾀ</t>
    <phoneticPr fontId="2"/>
  </si>
  <si>
    <t>ﾚﾐ</t>
    <phoneticPr fontId="2"/>
  </si>
  <si>
    <t>澪美</t>
    <rPh sb="0" eb="1">
      <t>レイ</t>
    </rPh>
    <rPh sb="1" eb="2">
      <t>ミ</t>
    </rPh>
    <phoneticPr fontId="2"/>
  </si>
  <si>
    <t>ｳｲ</t>
    <phoneticPr fontId="2"/>
  </si>
  <si>
    <t>ｺｺﾛ</t>
    <phoneticPr fontId="2"/>
  </si>
  <si>
    <t>宇井</t>
    <rPh sb="0" eb="2">
      <t>ウイ</t>
    </rPh>
    <phoneticPr fontId="2"/>
  </si>
  <si>
    <t>心</t>
    <rPh sb="0" eb="1">
      <t>ココロ</t>
    </rPh>
    <phoneticPr fontId="2"/>
  </si>
  <si>
    <t>ﾌﾐﾉ</t>
    <phoneticPr fontId="2"/>
  </si>
  <si>
    <t>ふみの</t>
    <phoneticPr fontId="2"/>
  </si>
  <si>
    <t>並木</t>
    <rPh sb="0" eb="2">
      <t>ナミキ</t>
    </rPh>
    <phoneticPr fontId="2"/>
  </si>
  <si>
    <t>萌叶</t>
    <rPh sb="0" eb="1">
      <t>モエ</t>
    </rPh>
    <rPh sb="1" eb="2">
      <t>カノウ</t>
    </rPh>
    <phoneticPr fontId="2"/>
  </si>
  <si>
    <t>大野</t>
    <rPh sb="0" eb="2">
      <t>オオノ</t>
    </rPh>
    <phoneticPr fontId="2"/>
  </si>
  <si>
    <t>絢音</t>
    <rPh sb="0" eb="2">
      <t>アヤネ</t>
    </rPh>
    <phoneticPr fontId="2"/>
  </si>
  <si>
    <t>江波戸</t>
    <rPh sb="0" eb="3">
      <t>エバト</t>
    </rPh>
    <phoneticPr fontId="2"/>
  </si>
  <si>
    <t>彩良</t>
    <rPh sb="0" eb="1">
      <t>サイ</t>
    </rPh>
    <rPh sb="1" eb="2">
      <t>ラ</t>
    </rPh>
    <phoneticPr fontId="2"/>
  </si>
  <si>
    <t>ﾅﾐｷ</t>
    <phoneticPr fontId="2"/>
  </si>
  <si>
    <t>ﾓｶ</t>
    <phoneticPr fontId="2"/>
  </si>
  <si>
    <t>ｵｵﾉ</t>
    <phoneticPr fontId="2"/>
  </si>
  <si>
    <t>ｱﾔﾈ</t>
    <phoneticPr fontId="2"/>
  </si>
  <si>
    <t>ｴﾊﾞﾄ</t>
    <phoneticPr fontId="2"/>
  </si>
  <si>
    <t>ｻﾗ</t>
    <phoneticPr fontId="2"/>
  </si>
  <si>
    <t>多古町立中村小学校</t>
    <rPh sb="0" eb="2">
      <t>タコ</t>
    </rPh>
    <rPh sb="2" eb="4">
      <t>チョウリツ</t>
    </rPh>
    <rPh sb="4" eb="6">
      <t>ナカムラ</t>
    </rPh>
    <rPh sb="6" eb="9">
      <t>ショウガッコウ</t>
    </rPh>
    <phoneticPr fontId="2"/>
  </si>
  <si>
    <t>①</t>
    <phoneticPr fontId="2"/>
  </si>
  <si>
    <t>チームスローガンの「絆　仲間と共に」を意識し、平常心を保ち繋ぐバレーでベスト８を目標に頑張ります‼</t>
    <rPh sb="10" eb="11">
      <t>キズナ</t>
    </rPh>
    <rPh sb="12" eb="14">
      <t>ナカマ</t>
    </rPh>
    <rPh sb="15" eb="16">
      <t>トモ</t>
    </rPh>
    <rPh sb="19" eb="21">
      <t>イシキ</t>
    </rPh>
    <rPh sb="23" eb="26">
      <t>ヘイジョウシン</t>
    </rPh>
    <rPh sb="27" eb="28">
      <t>タモ</t>
    </rPh>
    <rPh sb="29" eb="30">
      <t>ツナ</t>
    </rPh>
    <rPh sb="40" eb="42">
      <t>モクヒョウ</t>
    </rPh>
    <rPh sb="43" eb="4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</si>
</sst>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0" fontId="0" fillId="0" borderId="62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6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7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7" zoomScale="85" zoomScaleNormal="100" zoomScaleSheetLayoutView="85" workbookViewId="0">
      <selection activeCell="AM48" sqref="AM4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106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203" t="s">
        <v>116</v>
      </c>
      <c r="B2" s="204"/>
      <c r="C2" s="205" t="s">
        <v>117</v>
      </c>
      <c r="D2" s="206"/>
      <c r="E2" s="206"/>
      <c r="F2" s="206"/>
      <c r="G2" s="206"/>
      <c r="H2" s="206"/>
      <c r="I2" s="207"/>
      <c r="J2" s="64" t="s">
        <v>110</v>
      </c>
      <c r="K2" s="65"/>
      <c r="L2" s="65"/>
      <c r="M2" s="65"/>
      <c r="N2" s="65"/>
      <c r="O2" s="66"/>
      <c r="P2" s="64" t="s">
        <v>118</v>
      </c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98" t="s">
        <v>92</v>
      </c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64"/>
      <c r="AT2" s="31"/>
      <c r="AV2" s="22" t="s">
        <v>82</v>
      </c>
      <c r="AW2" t="s">
        <v>102</v>
      </c>
      <c r="AX2" t="s">
        <v>103</v>
      </c>
    </row>
    <row r="3" spans="1:51" ht="24" customHeight="1">
      <c r="A3" s="208" t="s">
        <v>17</v>
      </c>
      <c r="B3" s="209"/>
      <c r="C3" s="210" t="s">
        <v>119</v>
      </c>
      <c r="D3" s="211"/>
      <c r="E3" s="211"/>
      <c r="F3" s="211"/>
      <c r="G3" s="211"/>
      <c r="H3" s="211"/>
      <c r="I3" s="212"/>
      <c r="J3" s="61" t="s">
        <v>83</v>
      </c>
      <c r="K3" s="62"/>
      <c r="L3" s="62"/>
      <c r="M3" s="62"/>
      <c r="N3" s="62"/>
      <c r="O3" s="63"/>
      <c r="P3" s="196" t="s">
        <v>120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67" t="s">
        <v>104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2"/>
      <c r="AV3" s="22" t="s">
        <v>83</v>
      </c>
      <c r="AW3" t="s">
        <v>101</v>
      </c>
      <c r="AX3" t="s">
        <v>104</v>
      </c>
      <c r="AY3" t="s">
        <v>105</v>
      </c>
    </row>
    <row r="4" spans="1:51" ht="20.100000000000001" customHeight="1">
      <c r="A4" s="81" t="s">
        <v>121</v>
      </c>
      <c r="B4" s="82"/>
      <c r="C4" s="71">
        <v>435596604</v>
      </c>
      <c r="D4" s="72"/>
      <c r="E4" s="72"/>
      <c r="F4" s="72"/>
      <c r="G4" s="72"/>
      <c r="H4" s="72"/>
      <c r="I4" s="73"/>
      <c r="J4" s="90" t="s">
        <v>108</v>
      </c>
      <c r="K4" s="91"/>
      <c r="L4" s="91"/>
      <c r="M4" s="91"/>
      <c r="N4" s="91"/>
      <c r="O4" s="92"/>
      <c r="P4" s="182" t="s">
        <v>86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2"/>
      <c r="AV4" s="22" t="s">
        <v>84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107</v>
      </c>
      <c r="B5" s="84"/>
      <c r="C5" s="74"/>
      <c r="D5" s="75"/>
      <c r="E5" s="75"/>
      <c r="F5" s="75"/>
      <c r="G5" s="75"/>
      <c r="H5" s="75"/>
      <c r="I5" s="76"/>
      <c r="J5" s="130">
        <v>22025</v>
      </c>
      <c r="K5" s="130"/>
      <c r="L5" s="130"/>
      <c r="M5" s="130"/>
      <c r="N5" s="130"/>
      <c r="O5" s="130"/>
      <c r="P5" s="184" t="s">
        <v>122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123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2"/>
      <c r="AV5" s="22" t="s">
        <v>85</v>
      </c>
      <c r="AW5" t="s">
        <v>109</v>
      </c>
    </row>
    <row r="6" spans="1:51" ht="22.5" customHeight="1">
      <c r="A6" s="77" t="s">
        <v>75</v>
      </c>
      <c r="B6" s="78"/>
      <c r="C6" s="219" t="s">
        <v>98</v>
      </c>
      <c r="D6" s="220"/>
      <c r="E6" s="191" t="s">
        <v>99</v>
      </c>
      <c r="F6" s="192"/>
      <c r="G6" s="69" t="s">
        <v>124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83" t="s">
        <v>87</v>
      </c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5" t="s">
        <v>88</v>
      </c>
      <c r="AL6" s="195"/>
      <c r="AM6" s="195"/>
      <c r="AN6" s="195"/>
      <c r="AO6" s="195"/>
      <c r="AP6" s="195"/>
      <c r="AQ6" s="195"/>
      <c r="AR6" s="195"/>
      <c r="AS6" s="195"/>
      <c r="AT6" s="33" t="s">
        <v>41</v>
      </c>
    </row>
    <row r="7" spans="1:51" ht="13.5" customHeight="1">
      <c r="A7" s="77"/>
      <c r="B7" s="78"/>
      <c r="C7" s="149" t="s">
        <v>125</v>
      </c>
      <c r="D7" s="150"/>
      <c r="E7" s="88" t="s">
        <v>126</v>
      </c>
      <c r="F7" s="89"/>
      <c r="G7" s="70">
        <v>516598104</v>
      </c>
      <c r="H7" s="70"/>
      <c r="I7" s="70"/>
      <c r="J7" s="70"/>
      <c r="K7" s="70"/>
      <c r="L7" s="70"/>
      <c r="M7" s="131" t="s">
        <v>127</v>
      </c>
      <c r="N7" s="70"/>
      <c r="O7" s="70"/>
      <c r="P7" s="67" t="s">
        <v>128</v>
      </c>
      <c r="Q7" s="68"/>
      <c r="R7" s="86" t="s">
        <v>129</v>
      </c>
      <c r="S7" s="86"/>
      <c r="T7" s="86"/>
      <c r="U7" s="86"/>
      <c r="V7" s="44" t="s">
        <v>130</v>
      </c>
      <c r="W7" s="85" t="s">
        <v>131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45" t="s">
        <v>132</v>
      </c>
      <c r="AL7" s="132" t="s">
        <v>133</v>
      </c>
      <c r="AM7" s="132"/>
      <c r="AN7" s="132"/>
      <c r="AO7" s="132"/>
      <c r="AP7" s="132"/>
      <c r="AQ7" s="132"/>
      <c r="AR7" s="132"/>
      <c r="AS7" s="46" t="s">
        <v>134</v>
      </c>
      <c r="AT7" s="248">
        <v>74</v>
      </c>
    </row>
    <row r="8" spans="1:51" ht="18" customHeight="1">
      <c r="A8" s="77"/>
      <c r="B8" s="78"/>
      <c r="C8" s="140" t="s">
        <v>135</v>
      </c>
      <c r="D8" s="141"/>
      <c r="E8" s="138" t="s">
        <v>136</v>
      </c>
      <c r="F8" s="139"/>
      <c r="G8" s="70"/>
      <c r="H8" s="70"/>
      <c r="I8" s="70"/>
      <c r="J8" s="70"/>
      <c r="K8" s="70"/>
      <c r="L8" s="70"/>
      <c r="M8" s="70"/>
      <c r="N8" s="70"/>
      <c r="O8" s="70"/>
      <c r="P8" s="133" t="s">
        <v>137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138</v>
      </c>
      <c r="AL8" s="136"/>
      <c r="AM8" s="136"/>
      <c r="AN8" s="136"/>
      <c r="AO8" s="47" t="s">
        <v>139</v>
      </c>
      <c r="AP8" s="136" t="s">
        <v>140</v>
      </c>
      <c r="AQ8" s="136"/>
      <c r="AR8" s="136"/>
      <c r="AS8" s="137"/>
      <c r="AT8" s="248"/>
    </row>
    <row r="9" spans="1:51" ht="14.45" customHeight="1">
      <c r="A9" s="77" t="s">
        <v>141</v>
      </c>
      <c r="B9" s="78"/>
      <c r="C9" s="112" t="s">
        <v>143</v>
      </c>
      <c r="D9" s="113"/>
      <c r="E9" s="114" t="s">
        <v>144</v>
      </c>
      <c r="F9" s="115"/>
      <c r="G9" s="70">
        <v>523115151</v>
      </c>
      <c r="H9" s="70"/>
      <c r="I9" s="70"/>
      <c r="J9" s="70"/>
      <c r="K9" s="70"/>
      <c r="L9" s="70"/>
      <c r="M9" s="70"/>
      <c r="N9" s="70"/>
      <c r="O9" s="70"/>
      <c r="P9" s="67" t="s">
        <v>145</v>
      </c>
      <c r="Q9" s="68"/>
      <c r="R9" s="86" t="s">
        <v>146</v>
      </c>
      <c r="S9" s="86"/>
      <c r="T9" s="86"/>
      <c r="U9" s="86"/>
      <c r="V9" s="44" t="s">
        <v>139</v>
      </c>
      <c r="W9" s="85" t="s">
        <v>147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45" t="s">
        <v>148</v>
      </c>
      <c r="AL9" s="132" t="s">
        <v>149</v>
      </c>
      <c r="AM9" s="132"/>
      <c r="AN9" s="132"/>
      <c r="AO9" s="132"/>
      <c r="AP9" s="132"/>
      <c r="AQ9" s="132"/>
      <c r="AR9" s="132"/>
      <c r="AS9" s="46" t="s">
        <v>150</v>
      </c>
      <c r="AT9" s="249">
        <v>36</v>
      </c>
    </row>
    <row r="10" spans="1:51" ht="18" customHeight="1">
      <c r="A10" s="77"/>
      <c r="B10" s="78"/>
      <c r="C10" s="117" t="s">
        <v>151</v>
      </c>
      <c r="D10" s="118"/>
      <c r="E10" s="119" t="s">
        <v>152</v>
      </c>
      <c r="F10" s="120"/>
      <c r="G10" s="70"/>
      <c r="H10" s="70"/>
      <c r="I10" s="70"/>
      <c r="J10" s="70"/>
      <c r="K10" s="70"/>
      <c r="L10" s="70"/>
      <c r="M10" s="70"/>
      <c r="N10" s="70"/>
      <c r="O10" s="70"/>
      <c r="P10" s="133" t="s">
        <v>153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93"/>
      <c r="AK10" s="135" t="s">
        <v>154</v>
      </c>
      <c r="AL10" s="136"/>
      <c r="AM10" s="136"/>
      <c r="AN10" s="136"/>
      <c r="AO10" s="47" t="s">
        <v>155</v>
      </c>
      <c r="AP10" s="136" t="s">
        <v>156</v>
      </c>
      <c r="AQ10" s="136"/>
      <c r="AR10" s="136"/>
      <c r="AS10" s="137"/>
      <c r="AT10" s="249"/>
    </row>
    <row r="11" spans="1:51" ht="14.45" customHeight="1">
      <c r="A11" s="77" t="s">
        <v>157</v>
      </c>
      <c r="B11" s="78"/>
      <c r="C11" s="112" t="s">
        <v>159</v>
      </c>
      <c r="D11" s="113"/>
      <c r="E11" s="114" t="s">
        <v>160</v>
      </c>
      <c r="F11" s="115"/>
      <c r="G11" s="70">
        <v>524331789</v>
      </c>
      <c r="H11" s="70"/>
      <c r="I11" s="70"/>
      <c r="J11" s="70"/>
      <c r="K11" s="70"/>
      <c r="L11" s="70"/>
      <c r="M11" s="70" t="s">
        <v>161</v>
      </c>
      <c r="N11" s="70"/>
      <c r="O11" s="70"/>
      <c r="P11" s="67" t="s">
        <v>162</v>
      </c>
      <c r="Q11" s="68"/>
      <c r="R11" s="86" t="s">
        <v>163</v>
      </c>
      <c r="S11" s="86"/>
      <c r="T11" s="86"/>
      <c r="U11" s="86"/>
      <c r="V11" s="44" t="s">
        <v>155</v>
      </c>
      <c r="W11" s="85" t="s">
        <v>164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45" t="s">
        <v>165</v>
      </c>
      <c r="AL11" s="132" t="s">
        <v>166</v>
      </c>
      <c r="AM11" s="132"/>
      <c r="AN11" s="132"/>
      <c r="AO11" s="132"/>
      <c r="AP11" s="132"/>
      <c r="AQ11" s="132"/>
      <c r="AR11" s="132"/>
      <c r="AS11" s="46" t="s">
        <v>167</v>
      </c>
      <c r="AT11" s="249">
        <v>44</v>
      </c>
    </row>
    <row r="12" spans="1:51" ht="18" customHeight="1">
      <c r="A12" s="77"/>
      <c r="B12" s="78"/>
      <c r="C12" s="117" t="s">
        <v>168</v>
      </c>
      <c r="D12" s="118"/>
      <c r="E12" s="119" t="s">
        <v>169</v>
      </c>
      <c r="F12" s="120"/>
      <c r="G12" s="70"/>
      <c r="H12" s="70"/>
      <c r="I12" s="70"/>
      <c r="J12" s="70"/>
      <c r="K12" s="70"/>
      <c r="L12" s="70"/>
      <c r="M12" s="70"/>
      <c r="N12" s="70"/>
      <c r="O12" s="70"/>
      <c r="P12" s="133" t="s">
        <v>170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93"/>
      <c r="AK12" s="135" t="s">
        <v>171</v>
      </c>
      <c r="AL12" s="136"/>
      <c r="AM12" s="136"/>
      <c r="AN12" s="136"/>
      <c r="AO12" s="47" t="s">
        <v>172</v>
      </c>
      <c r="AP12" s="136" t="s">
        <v>173</v>
      </c>
      <c r="AQ12" s="136"/>
      <c r="AR12" s="136"/>
      <c r="AS12" s="137"/>
      <c r="AT12" s="249"/>
    </row>
    <row r="13" spans="1:51" ht="15" customHeight="1">
      <c r="A13" s="77" t="s">
        <v>76</v>
      </c>
      <c r="B13" s="78"/>
      <c r="C13" s="149" t="s">
        <v>174</v>
      </c>
      <c r="D13" s="150"/>
      <c r="E13" s="88" t="s">
        <v>175</v>
      </c>
      <c r="F13" s="89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76"/>
      <c r="S13" s="176"/>
      <c r="T13" s="176"/>
      <c r="U13" s="176"/>
      <c r="V13" s="2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1"/>
      <c r="AK13" s="48"/>
      <c r="AL13" s="169"/>
      <c r="AM13" s="169"/>
      <c r="AN13" s="169"/>
      <c r="AO13" s="169"/>
      <c r="AP13" s="169"/>
      <c r="AQ13" s="169"/>
      <c r="AR13" s="169"/>
      <c r="AS13" s="49"/>
      <c r="AT13" s="250"/>
    </row>
    <row r="14" spans="1:51" ht="18" customHeight="1">
      <c r="A14" s="77"/>
      <c r="B14" s="78"/>
      <c r="C14" s="140" t="s">
        <v>176</v>
      </c>
      <c r="D14" s="141"/>
      <c r="E14" s="138" t="s">
        <v>177</v>
      </c>
      <c r="F14" s="139"/>
      <c r="G14" s="116"/>
      <c r="H14" s="116"/>
      <c r="I14" s="116"/>
      <c r="J14" s="116"/>
      <c r="K14" s="116"/>
      <c r="L14" s="116"/>
      <c r="M14" s="116"/>
      <c r="N14" s="116"/>
      <c r="O14" s="116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50"/>
      <c r="AP14" s="174"/>
      <c r="AQ14" s="174"/>
      <c r="AR14" s="174"/>
      <c r="AS14" s="175"/>
      <c r="AT14" s="250"/>
    </row>
    <row r="15" spans="1:51" ht="15" customHeight="1">
      <c r="A15" s="129" t="s">
        <v>89</v>
      </c>
      <c r="B15" s="78"/>
      <c r="C15" s="149" t="s">
        <v>178</v>
      </c>
      <c r="D15" s="150"/>
      <c r="E15" s="88" t="s">
        <v>179</v>
      </c>
      <c r="F15" s="89"/>
      <c r="G15" s="116"/>
      <c r="H15" s="116"/>
      <c r="I15" s="116"/>
      <c r="J15" s="116"/>
      <c r="K15" s="116"/>
      <c r="L15" s="116"/>
      <c r="M15" s="116"/>
      <c r="N15" s="116"/>
      <c r="O15" s="116"/>
      <c r="P15" s="67" t="s">
        <v>180</v>
      </c>
      <c r="Q15" s="68"/>
      <c r="R15" s="86" t="s">
        <v>181</v>
      </c>
      <c r="S15" s="86"/>
      <c r="T15" s="86"/>
      <c r="U15" s="86"/>
      <c r="V15" s="44" t="s">
        <v>172</v>
      </c>
      <c r="W15" s="85" t="s">
        <v>182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45" t="s">
        <v>183</v>
      </c>
      <c r="AL15" s="132" t="s">
        <v>184</v>
      </c>
      <c r="AM15" s="132"/>
      <c r="AN15" s="132"/>
      <c r="AO15" s="132"/>
      <c r="AP15" s="132"/>
      <c r="AQ15" s="132"/>
      <c r="AR15" s="132"/>
      <c r="AS15" s="46" t="s">
        <v>185</v>
      </c>
      <c r="AT15" s="249">
        <v>74</v>
      </c>
    </row>
    <row r="16" spans="1:51" ht="18" customHeight="1">
      <c r="A16" s="77"/>
      <c r="B16" s="78"/>
      <c r="C16" s="140" t="s">
        <v>135</v>
      </c>
      <c r="D16" s="141"/>
      <c r="E16" s="138" t="s">
        <v>136</v>
      </c>
      <c r="F16" s="139"/>
      <c r="G16" s="116"/>
      <c r="H16" s="116"/>
      <c r="I16" s="116"/>
      <c r="J16" s="116"/>
      <c r="K16" s="116"/>
      <c r="L16" s="116"/>
      <c r="M16" s="116"/>
      <c r="N16" s="116"/>
      <c r="O16" s="116"/>
      <c r="P16" s="133" t="s">
        <v>137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5" t="s">
        <v>138</v>
      </c>
      <c r="AL16" s="136"/>
      <c r="AM16" s="136"/>
      <c r="AN16" s="136"/>
      <c r="AO16" s="47" t="s">
        <v>139</v>
      </c>
      <c r="AP16" s="136" t="s">
        <v>140</v>
      </c>
      <c r="AQ16" s="136"/>
      <c r="AR16" s="136"/>
      <c r="AS16" s="137"/>
      <c r="AT16" s="249"/>
    </row>
    <row r="17" spans="1:46">
      <c r="A17" s="77" t="s">
        <v>0</v>
      </c>
      <c r="B17" s="78"/>
      <c r="C17" s="151" t="str">
        <f>IF(P16="","",P16)</f>
        <v>匝瑳市横須賀９０１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51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34"/>
    </row>
    <row r="18" spans="1:46">
      <c r="A18" s="77"/>
      <c r="B18" s="7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53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37"/>
    </row>
    <row r="19" spans="1:46" ht="14.45" customHeight="1">
      <c r="A19" s="77" t="s">
        <v>1</v>
      </c>
      <c r="B19" s="78"/>
      <c r="C19" s="151" t="str">
        <f>IF(AL15="","",AL15&amp;"-"&amp;AK16&amp;"-"&amp;AP16)</f>
        <v>090-8892-9610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53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37"/>
    </row>
    <row r="20" spans="1:46" ht="14.45" customHeight="1">
      <c r="A20" s="77"/>
      <c r="B20" s="7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53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37"/>
    </row>
    <row r="21" spans="1:46" ht="14.45" customHeight="1">
      <c r="A21" s="77" t="s">
        <v>77</v>
      </c>
      <c r="B21" s="78"/>
      <c r="C21" s="55"/>
      <c r="D21" s="56"/>
      <c r="E21" s="56"/>
      <c r="F21" s="56"/>
      <c r="G21" s="56"/>
      <c r="H21" s="56"/>
      <c r="I21" s="27"/>
      <c r="J21" s="27"/>
      <c r="K21" s="27"/>
      <c r="L21" s="27"/>
      <c r="M21" s="27"/>
      <c r="N21" s="27"/>
      <c r="O21" s="28"/>
      <c r="P21" s="35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7"/>
    </row>
    <row r="22" spans="1:46" ht="14.45" customHeight="1" thickBot="1">
      <c r="A22" s="79"/>
      <c r="B22" s="80"/>
      <c r="C22" s="57"/>
      <c r="D22" s="58"/>
      <c r="E22" s="58"/>
      <c r="F22" s="58"/>
      <c r="G22" s="58"/>
      <c r="H22" s="58"/>
      <c r="I22" s="29"/>
      <c r="J22" s="29"/>
      <c r="K22" s="29"/>
      <c r="L22" s="29"/>
      <c r="M22" s="29"/>
      <c r="N22" s="29"/>
      <c r="O22" s="30"/>
      <c r="P22" s="38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40"/>
    </row>
    <row r="23" spans="1:46" ht="14.1" customHeight="1" thickBot="1">
      <c r="A23" s="127" t="s">
        <v>114</v>
      </c>
      <c r="B23" s="126" t="s">
        <v>78</v>
      </c>
      <c r="C23" s="152" t="s">
        <v>96</v>
      </c>
      <c r="D23" s="153"/>
      <c r="E23" s="154" t="s">
        <v>97</v>
      </c>
      <c r="F23" s="155"/>
      <c r="G23" s="126" t="s">
        <v>79</v>
      </c>
      <c r="H23" s="126"/>
      <c r="I23" s="126" t="s">
        <v>80</v>
      </c>
      <c r="J23" s="126"/>
      <c r="K23" s="126"/>
      <c r="L23" s="126"/>
      <c r="M23" s="126" t="s">
        <v>81</v>
      </c>
      <c r="N23" s="126"/>
      <c r="O23" s="126"/>
      <c r="P23" s="198" t="s">
        <v>90</v>
      </c>
      <c r="Q23" s="126"/>
      <c r="R23" s="126"/>
      <c r="S23" s="126"/>
      <c r="T23" s="21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8"/>
      <c r="B24" s="78"/>
      <c r="C24" s="156" t="s">
        <v>94</v>
      </c>
      <c r="D24" s="157"/>
      <c r="E24" s="158" t="s">
        <v>95</v>
      </c>
      <c r="F24" s="159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18"/>
      <c r="U24" s="1"/>
      <c r="V24" s="1"/>
      <c r="W24" s="1"/>
      <c r="X24" s="1"/>
      <c r="Y24" s="145" t="s">
        <v>91</v>
      </c>
      <c r="Z24" s="146"/>
      <c r="AA24" s="146"/>
      <c r="AB24" s="146"/>
      <c r="AC24" s="146"/>
      <c r="AD24" s="146"/>
      <c r="AE24" s="146"/>
      <c r="AF24" s="146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48" t="s">
        <v>242</v>
      </c>
      <c r="C25" s="112" t="s">
        <v>142</v>
      </c>
      <c r="D25" s="113"/>
      <c r="E25" s="114" t="s">
        <v>186</v>
      </c>
      <c r="F25" s="115"/>
      <c r="G25" s="99">
        <v>6</v>
      </c>
      <c r="H25" s="95"/>
      <c r="I25" s="93" t="s">
        <v>187</v>
      </c>
      <c r="J25" s="94"/>
      <c r="K25" s="94"/>
      <c r="L25" s="95"/>
      <c r="M25" s="99">
        <v>521995199</v>
      </c>
      <c r="N25" s="94"/>
      <c r="O25" s="95"/>
      <c r="P25" s="99">
        <v>150</v>
      </c>
      <c r="Q25" s="94"/>
      <c r="R25" s="94"/>
      <c r="S25" s="94"/>
      <c r="T25" s="100"/>
      <c r="U25" s="1"/>
      <c r="V25" s="1"/>
      <c r="W25" s="1"/>
      <c r="X25" s="1"/>
      <c r="Y25" s="102">
        <v>10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7" t="s">
        <v>151</v>
      </c>
      <c r="D26" s="118"/>
      <c r="E26" s="119" t="s">
        <v>188</v>
      </c>
      <c r="F26" s="120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193</v>
      </c>
      <c r="D27" s="113"/>
      <c r="E27" s="114" t="s">
        <v>194</v>
      </c>
      <c r="F27" s="115"/>
      <c r="G27" s="99">
        <v>6</v>
      </c>
      <c r="H27" s="95"/>
      <c r="I27" s="142" t="s">
        <v>195</v>
      </c>
      <c r="J27" s="143"/>
      <c r="K27" s="143"/>
      <c r="L27" s="144"/>
      <c r="M27" s="99">
        <v>525110338</v>
      </c>
      <c r="N27" s="94"/>
      <c r="O27" s="95"/>
      <c r="P27" s="99">
        <v>157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7" t="s">
        <v>196</v>
      </c>
      <c r="D28" s="118"/>
      <c r="E28" s="119" t="s">
        <v>197</v>
      </c>
      <c r="F28" s="120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4</v>
      </c>
      <c r="C29" s="112" t="s">
        <v>158</v>
      </c>
      <c r="D29" s="113"/>
      <c r="E29" s="114" t="s">
        <v>189</v>
      </c>
      <c r="F29" s="115"/>
      <c r="G29" s="99">
        <v>6</v>
      </c>
      <c r="H29" s="95"/>
      <c r="I29" s="93" t="s">
        <v>190</v>
      </c>
      <c r="J29" s="94"/>
      <c r="K29" s="94"/>
      <c r="L29" s="95"/>
      <c r="M29" s="99">
        <v>523115175</v>
      </c>
      <c r="N29" s="94"/>
      <c r="O29" s="95"/>
      <c r="P29" s="99">
        <v>143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7" t="s">
        <v>191</v>
      </c>
      <c r="D30" s="118"/>
      <c r="E30" s="119" t="s">
        <v>192</v>
      </c>
      <c r="F30" s="120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5</v>
      </c>
      <c r="C31" s="112" t="s">
        <v>199</v>
      </c>
      <c r="D31" s="113"/>
      <c r="E31" s="114" t="s">
        <v>200</v>
      </c>
      <c r="F31" s="115"/>
      <c r="G31" s="99">
        <v>6</v>
      </c>
      <c r="H31" s="95"/>
      <c r="I31" s="93" t="s">
        <v>195</v>
      </c>
      <c r="J31" s="94"/>
      <c r="K31" s="94"/>
      <c r="L31" s="95"/>
      <c r="M31" s="99">
        <v>524646906</v>
      </c>
      <c r="N31" s="94"/>
      <c r="O31" s="95"/>
      <c r="P31" s="99">
        <v>154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7" t="s">
        <v>201</v>
      </c>
      <c r="D32" s="118"/>
      <c r="E32" s="119" t="s">
        <v>202</v>
      </c>
      <c r="F32" s="120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45" t="s">
        <v>113</v>
      </c>
      <c r="Z32" s="146"/>
      <c r="AA32" s="146"/>
      <c r="AB32" s="146"/>
      <c r="AC32" s="146"/>
      <c r="AD32" s="146"/>
      <c r="AE32" s="146"/>
      <c r="AF32" s="146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6</v>
      </c>
      <c r="C33" s="112" t="s">
        <v>235</v>
      </c>
      <c r="D33" s="113"/>
      <c r="E33" s="114" t="s">
        <v>236</v>
      </c>
      <c r="F33" s="115"/>
      <c r="G33" s="99">
        <v>6</v>
      </c>
      <c r="H33" s="95"/>
      <c r="I33" s="142" t="s">
        <v>241</v>
      </c>
      <c r="J33" s="143"/>
      <c r="K33" s="143"/>
      <c r="L33" s="144"/>
      <c r="M33" s="99">
        <v>524646913</v>
      </c>
      <c r="N33" s="94"/>
      <c r="O33" s="95"/>
      <c r="P33" s="99">
        <v>148</v>
      </c>
      <c r="Q33" s="94"/>
      <c r="R33" s="94"/>
      <c r="S33" s="94"/>
      <c r="T33" s="100"/>
      <c r="U33" s="1"/>
      <c r="V33" s="1"/>
      <c r="W33" s="1"/>
      <c r="X33" s="1"/>
      <c r="Y33" s="213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63" t="s">
        <v>229</v>
      </c>
      <c r="D34" s="164"/>
      <c r="E34" s="165" t="s">
        <v>230</v>
      </c>
      <c r="F34" s="166"/>
      <c r="G34" s="160"/>
      <c r="H34" s="144"/>
      <c r="I34" s="96"/>
      <c r="J34" s="97"/>
      <c r="K34" s="97"/>
      <c r="L34" s="98"/>
      <c r="M34" s="160"/>
      <c r="N34" s="143"/>
      <c r="O34" s="144"/>
      <c r="P34" s="160"/>
      <c r="Q34" s="143"/>
      <c r="R34" s="143"/>
      <c r="S34" s="143"/>
      <c r="T34" s="188"/>
      <c r="U34" s="1"/>
      <c r="V34" s="1"/>
      <c r="W34" s="1"/>
      <c r="X34" s="1"/>
      <c r="Y34" s="214"/>
      <c r="Z34" s="215"/>
      <c r="AA34" s="215"/>
      <c r="AB34" s="215"/>
      <c r="AC34" s="215"/>
      <c r="AD34" s="215"/>
      <c r="AE34" s="215"/>
      <c r="AF34" s="215"/>
      <c r="AG34" s="21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7</v>
      </c>
      <c r="C35" s="231" t="s">
        <v>237</v>
      </c>
      <c r="D35" s="232"/>
      <c r="E35" s="233" t="s">
        <v>238</v>
      </c>
      <c r="F35" s="234"/>
      <c r="G35" s="221">
        <v>6</v>
      </c>
      <c r="H35" s="223"/>
      <c r="I35" s="93" t="s">
        <v>205</v>
      </c>
      <c r="J35" s="94"/>
      <c r="K35" s="94"/>
      <c r="L35" s="95"/>
      <c r="M35" s="221">
        <v>525110321</v>
      </c>
      <c r="N35" s="222"/>
      <c r="O35" s="223"/>
      <c r="P35" s="221">
        <v>147</v>
      </c>
      <c r="Q35" s="222"/>
      <c r="R35" s="222"/>
      <c r="S35" s="222"/>
      <c r="T35" s="2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235" t="s">
        <v>231</v>
      </c>
      <c r="D36" s="236"/>
      <c r="E36" s="237" t="s">
        <v>232</v>
      </c>
      <c r="F36" s="238"/>
      <c r="G36" s="224"/>
      <c r="H36" s="226"/>
      <c r="I36" s="96"/>
      <c r="J36" s="97"/>
      <c r="K36" s="97"/>
      <c r="L36" s="98"/>
      <c r="M36" s="224"/>
      <c r="N36" s="225"/>
      <c r="O36" s="226"/>
      <c r="P36" s="224"/>
      <c r="Q36" s="225"/>
      <c r="R36" s="225"/>
      <c r="S36" s="225"/>
      <c r="T36" s="2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8</v>
      </c>
      <c r="C37" s="112" t="s">
        <v>203</v>
      </c>
      <c r="D37" s="113"/>
      <c r="E37" s="114" t="s">
        <v>204</v>
      </c>
      <c r="F37" s="115"/>
      <c r="G37" s="99">
        <v>6</v>
      </c>
      <c r="H37" s="95"/>
      <c r="I37" s="93" t="s">
        <v>205</v>
      </c>
      <c r="J37" s="94"/>
      <c r="K37" s="94"/>
      <c r="L37" s="95"/>
      <c r="M37" s="99">
        <v>523865124</v>
      </c>
      <c r="N37" s="94"/>
      <c r="O37" s="95"/>
      <c r="P37" s="99">
        <v>140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7" t="s">
        <v>206</v>
      </c>
      <c r="D38" s="118"/>
      <c r="E38" s="119" t="s">
        <v>207</v>
      </c>
      <c r="F38" s="120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3</v>
      </c>
      <c r="C39" s="149" t="s">
        <v>208</v>
      </c>
      <c r="D39" s="150"/>
      <c r="E39" s="88" t="s">
        <v>209</v>
      </c>
      <c r="F39" s="89"/>
      <c r="G39" s="99">
        <v>5</v>
      </c>
      <c r="H39" s="95"/>
      <c r="I39" s="93" t="s">
        <v>205</v>
      </c>
      <c r="J39" s="121"/>
      <c r="K39" s="121"/>
      <c r="L39" s="122"/>
      <c r="M39" s="99">
        <v>522671184</v>
      </c>
      <c r="N39" s="94"/>
      <c r="O39" s="95"/>
      <c r="P39" s="99">
        <v>155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40" t="s">
        <v>210</v>
      </c>
      <c r="D40" s="141"/>
      <c r="E40" s="138" t="s">
        <v>211</v>
      </c>
      <c r="F40" s="139"/>
      <c r="G40" s="96"/>
      <c r="H40" s="98"/>
      <c r="I40" s="123"/>
      <c r="J40" s="124"/>
      <c r="K40" s="124"/>
      <c r="L40" s="125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212</v>
      </c>
      <c r="D41" s="113"/>
      <c r="E41" s="114" t="s">
        <v>213</v>
      </c>
      <c r="F41" s="115"/>
      <c r="G41" s="99">
        <v>5</v>
      </c>
      <c r="H41" s="95"/>
      <c r="I41" s="93" t="s">
        <v>205</v>
      </c>
      <c r="J41" s="94"/>
      <c r="K41" s="94"/>
      <c r="L41" s="95"/>
      <c r="M41" s="99">
        <v>522671191</v>
      </c>
      <c r="N41" s="94"/>
      <c r="O41" s="95"/>
      <c r="P41" s="99">
        <v>151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7" t="s">
        <v>214</v>
      </c>
      <c r="D42" s="118"/>
      <c r="E42" s="119" t="s">
        <v>215</v>
      </c>
      <c r="F42" s="120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216</v>
      </c>
      <c r="D43" s="113"/>
      <c r="E43" s="114" t="s">
        <v>217</v>
      </c>
      <c r="F43" s="115"/>
      <c r="G43" s="99">
        <v>5</v>
      </c>
      <c r="H43" s="95"/>
      <c r="I43" s="93" t="s">
        <v>205</v>
      </c>
      <c r="J43" s="94"/>
      <c r="K43" s="94"/>
      <c r="L43" s="95"/>
      <c r="M43" s="99">
        <v>522671207</v>
      </c>
      <c r="N43" s="94"/>
      <c r="O43" s="95"/>
      <c r="P43" s="99">
        <v>134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7" t="s">
        <v>218</v>
      </c>
      <c r="D44" s="118"/>
      <c r="E44" s="119" t="s">
        <v>219</v>
      </c>
      <c r="F44" s="120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220</v>
      </c>
      <c r="D45" s="113"/>
      <c r="E45" s="114" t="s">
        <v>221</v>
      </c>
      <c r="F45" s="115"/>
      <c r="G45" s="99">
        <v>4</v>
      </c>
      <c r="H45" s="95"/>
      <c r="I45" s="93" t="s">
        <v>205</v>
      </c>
      <c r="J45" s="94"/>
      <c r="K45" s="94"/>
      <c r="L45" s="95"/>
      <c r="M45" s="99">
        <v>522671214</v>
      </c>
      <c r="N45" s="94"/>
      <c r="O45" s="95"/>
      <c r="P45" s="99">
        <v>148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7" t="s">
        <v>210</v>
      </c>
      <c r="D46" s="118"/>
      <c r="E46" s="119" t="s">
        <v>222</v>
      </c>
      <c r="F46" s="120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223</v>
      </c>
      <c r="D47" s="113"/>
      <c r="E47" s="114" t="s">
        <v>224</v>
      </c>
      <c r="F47" s="115"/>
      <c r="G47" s="99">
        <v>4</v>
      </c>
      <c r="H47" s="95"/>
      <c r="I47" s="93" t="s">
        <v>205</v>
      </c>
      <c r="J47" s="94"/>
      <c r="K47" s="94"/>
      <c r="L47" s="95"/>
      <c r="M47" s="99">
        <v>524119301</v>
      </c>
      <c r="N47" s="94"/>
      <c r="O47" s="95"/>
      <c r="P47" s="99">
        <v>132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1"/>
      <c r="B48" s="162"/>
      <c r="C48" s="117" t="s">
        <v>225</v>
      </c>
      <c r="D48" s="118"/>
      <c r="E48" s="119" t="s">
        <v>226</v>
      </c>
      <c r="F48" s="120"/>
      <c r="G48" s="96"/>
      <c r="H48" s="98"/>
      <c r="I48" s="96"/>
      <c r="J48" s="97"/>
      <c r="K48" s="97"/>
      <c r="L48" s="98"/>
      <c r="M48" s="96"/>
      <c r="N48" s="97"/>
      <c r="O48" s="98"/>
      <c r="P48" s="96"/>
      <c r="Q48" s="97"/>
      <c r="R48" s="97"/>
      <c r="S48" s="97"/>
      <c r="T48" s="1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7">
        <v>13</v>
      </c>
      <c r="B49" s="229">
        <v>13</v>
      </c>
      <c r="C49" s="199" t="s">
        <v>198</v>
      </c>
      <c r="D49" s="200"/>
      <c r="E49" s="201" t="s">
        <v>227</v>
      </c>
      <c r="F49" s="202"/>
      <c r="G49" s="160">
        <v>4</v>
      </c>
      <c r="H49" s="144"/>
      <c r="I49" s="142" t="s">
        <v>195</v>
      </c>
      <c r="J49" s="143"/>
      <c r="K49" s="143"/>
      <c r="L49" s="144"/>
      <c r="M49" s="160">
        <v>524646937</v>
      </c>
      <c r="N49" s="143"/>
      <c r="O49" s="144"/>
      <c r="P49" s="160">
        <v>140</v>
      </c>
      <c r="Q49" s="143"/>
      <c r="R49" s="143"/>
      <c r="S49" s="143"/>
      <c r="T49" s="18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30"/>
      <c r="C50" s="117" t="s">
        <v>201</v>
      </c>
      <c r="D50" s="118"/>
      <c r="E50" s="119" t="s">
        <v>228</v>
      </c>
      <c r="F50" s="120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29">
        <v>14</v>
      </c>
      <c r="C51" s="231" t="s">
        <v>239</v>
      </c>
      <c r="D51" s="232"/>
      <c r="E51" s="233" t="s">
        <v>240</v>
      </c>
      <c r="F51" s="234"/>
      <c r="G51" s="221">
        <v>3</v>
      </c>
      <c r="H51" s="223"/>
      <c r="I51" s="221" t="s">
        <v>195</v>
      </c>
      <c r="J51" s="222"/>
      <c r="K51" s="222"/>
      <c r="L51" s="223"/>
      <c r="M51" s="221">
        <v>525110376</v>
      </c>
      <c r="N51" s="222"/>
      <c r="O51" s="223"/>
      <c r="P51" s="221">
        <v>132</v>
      </c>
      <c r="Q51" s="222"/>
      <c r="R51" s="222"/>
      <c r="S51" s="222"/>
      <c r="T51" s="22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43"/>
      <c r="C52" s="244" t="s">
        <v>233</v>
      </c>
      <c r="D52" s="245"/>
      <c r="E52" s="246" t="s">
        <v>234</v>
      </c>
      <c r="F52" s="247"/>
      <c r="G52" s="239"/>
      <c r="H52" s="240"/>
      <c r="I52" s="239"/>
      <c r="J52" s="241"/>
      <c r="K52" s="241"/>
      <c r="L52" s="240"/>
      <c r="M52" s="239"/>
      <c r="N52" s="241"/>
      <c r="O52" s="240"/>
      <c r="P52" s="239"/>
      <c r="Q52" s="241"/>
      <c r="R52" s="241"/>
      <c r="S52" s="241"/>
      <c r="T52" s="24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93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90"/>
      <c r="U54" s="2"/>
      <c r="V54" s="177" t="s">
        <v>111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65" t="s">
        <v>243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7"/>
      <c r="U55" s="2"/>
      <c r="V55" s="251">
        <f>LEN(A55)</f>
        <v>49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55:T55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51:T52"/>
    <mergeCell ref="A51:A52"/>
    <mergeCell ref="B51:B52"/>
    <mergeCell ref="C51:D51"/>
    <mergeCell ref="E51:F51"/>
    <mergeCell ref="C52:D52"/>
    <mergeCell ref="E52:F52"/>
    <mergeCell ref="G35:H36"/>
    <mergeCell ref="I35:L36"/>
    <mergeCell ref="A49:A50"/>
    <mergeCell ref="B49:B50"/>
    <mergeCell ref="C35:D35"/>
    <mergeCell ref="E35:F35"/>
    <mergeCell ref="C36:D36"/>
    <mergeCell ref="E36:F36"/>
    <mergeCell ref="G51:H52"/>
    <mergeCell ref="I51:L52"/>
    <mergeCell ref="M51:O52"/>
    <mergeCell ref="P2:AD2"/>
    <mergeCell ref="P3:AD3"/>
    <mergeCell ref="AE2:AS2"/>
    <mergeCell ref="G49:H50"/>
    <mergeCell ref="I49:L50"/>
    <mergeCell ref="M49:O50"/>
    <mergeCell ref="P49:T50"/>
    <mergeCell ref="A45:A46"/>
    <mergeCell ref="B45:B46"/>
    <mergeCell ref="C49:D49"/>
    <mergeCell ref="E49:F49"/>
    <mergeCell ref="C50:D50"/>
    <mergeCell ref="E50:F50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9:T40"/>
    <mergeCell ref="P41:T42"/>
    <mergeCell ref="AL13:AR13"/>
    <mergeCell ref="P14:AJ14"/>
    <mergeCell ref="AK14:AN14"/>
    <mergeCell ref="AP14:AS14"/>
    <mergeCell ref="R13:U13"/>
    <mergeCell ref="V54:AF54"/>
    <mergeCell ref="AG54:AJ54"/>
    <mergeCell ref="P37:T38"/>
    <mergeCell ref="AP12:AS12"/>
    <mergeCell ref="P29:T30"/>
    <mergeCell ref="P27:T28"/>
    <mergeCell ref="W13:AJ13"/>
    <mergeCell ref="P4:AS4"/>
    <mergeCell ref="P5:AD5"/>
    <mergeCell ref="AE5:AS5"/>
    <mergeCell ref="P33:T34"/>
    <mergeCell ref="P15:Q15"/>
    <mergeCell ref="A54:T54"/>
    <mergeCell ref="E6:F6"/>
    <mergeCell ref="C7:D7"/>
    <mergeCell ref="E7:F7"/>
    <mergeCell ref="G33:H34"/>
    <mergeCell ref="I33:L34"/>
    <mergeCell ref="M33:O34"/>
    <mergeCell ref="A47:A48"/>
    <mergeCell ref="B47:B48"/>
    <mergeCell ref="C33:D33"/>
    <mergeCell ref="E33:F33"/>
    <mergeCell ref="C34:D34"/>
    <mergeCell ref="E34:F34"/>
    <mergeCell ref="M35:O36"/>
    <mergeCell ref="C13:D13"/>
    <mergeCell ref="C24:D24"/>
    <mergeCell ref="E24:F24"/>
    <mergeCell ref="C25:D25"/>
    <mergeCell ref="E25:F25"/>
    <mergeCell ref="C31:D31"/>
    <mergeCell ref="E31:F31"/>
    <mergeCell ref="C32:D32"/>
    <mergeCell ref="P31:T32"/>
    <mergeCell ref="C15:D15"/>
    <mergeCell ref="E15:F15"/>
    <mergeCell ref="C16:D16"/>
    <mergeCell ref="M25:O26"/>
    <mergeCell ref="C17:O18"/>
    <mergeCell ref="C40:D40"/>
    <mergeCell ref="E40:F40"/>
    <mergeCell ref="C41:D41"/>
    <mergeCell ref="E41:F41"/>
    <mergeCell ref="C23:D23"/>
    <mergeCell ref="E23:F23"/>
    <mergeCell ref="C26:D26"/>
    <mergeCell ref="E26:F26"/>
    <mergeCell ref="C30:D30"/>
    <mergeCell ref="E30:F30"/>
    <mergeCell ref="E32:F32"/>
    <mergeCell ref="E37:F37"/>
    <mergeCell ref="C38:D38"/>
    <mergeCell ref="E38:F38"/>
    <mergeCell ref="C39:D39"/>
    <mergeCell ref="E39:F39"/>
    <mergeCell ref="C19:O20"/>
    <mergeCell ref="G23:H24"/>
    <mergeCell ref="I23:L24"/>
    <mergeCell ref="A27:A28"/>
    <mergeCell ref="B29:B30"/>
    <mergeCell ref="G29:H30"/>
    <mergeCell ref="I29:L30"/>
    <mergeCell ref="C29:D29"/>
    <mergeCell ref="E29:F29"/>
    <mergeCell ref="B25:B26"/>
    <mergeCell ref="A25:A26"/>
    <mergeCell ref="G25:H26"/>
    <mergeCell ref="I25:L26"/>
    <mergeCell ref="J5:O5"/>
    <mergeCell ref="M6:O6"/>
    <mergeCell ref="M7:O8"/>
    <mergeCell ref="A29:A30"/>
    <mergeCell ref="B27:B28"/>
    <mergeCell ref="C27:D27"/>
    <mergeCell ref="E27:F27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7:L28"/>
    <mergeCell ref="M27:O28"/>
    <mergeCell ref="C28:D28"/>
    <mergeCell ref="E14:F14"/>
    <mergeCell ref="R15:U15"/>
    <mergeCell ref="E28:F28"/>
    <mergeCell ref="Y24:AG24"/>
    <mergeCell ref="M23:O24"/>
    <mergeCell ref="A35:A36"/>
    <mergeCell ref="B35:B36"/>
    <mergeCell ref="G39:H40"/>
    <mergeCell ref="I39:L40"/>
    <mergeCell ref="M39:O40"/>
    <mergeCell ref="A33:A34"/>
    <mergeCell ref="B33:B34"/>
    <mergeCell ref="B23:B24"/>
    <mergeCell ref="A11:B12"/>
    <mergeCell ref="A13:B14"/>
    <mergeCell ref="G37:H38"/>
    <mergeCell ref="I37:L38"/>
    <mergeCell ref="M37:O38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7:H28"/>
    <mergeCell ref="A15:B16"/>
    <mergeCell ref="C44:D44"/>
    <mergeCell ref="E44:F44"/>
    <mergeCell ref="C43:D43"/>
    <mergeCell ref="E43:F43"/>
    <mergeCell ref="A37:A38"/>
    <mergeCell ref="B37:B38"/>
    <mergeCell ref="G41:H42"/>
    <mergeCell ref="I41:L42"/>
    <mergeCell ref="C42:D42"/>
    <mergeCell ref="E42:F42"/>
    <mergeCell ref="C37:D37"/>
    <mergeCell ref="A43:A44"/>
    <mergeCell ref="B43:B44"/>
    <mergeCell ref="C47:D47"/>
    <mergeCell ref="E47:F47"/>
    <mergeCell ref="G6:I6"/>
    <mergeCell ref="G7:I8"/>
    <mergeCell ref="G9:I10"/>
    <mergeCell ref="G21:H22"/>
    <mergeCell ref="G11:I12"/>
    <mergeCell ref="G13:O14"/>
    <mergeCell ref="G47:H48"/>
    <mergeCell ref="C48:D48"/>
    <mergeCell ref="E48:F48"/>
    <mergeCell ref="A41:A42"/>
    <mergeCell ref="B41:B42"/>
    <mergeCell ref="G45:H46"/>
    <mergeCell ref="C45:D45"/>
    <mergeCell ref="E45:F45"/>
    <mergeCell ref="C46:D46"/>
    <mergeCell ref="E46:F46"/>
    <mergeCell ref="A39:A40"/>
    <mergeCell ref="B39:B40"/>
    <mergeCell ref="G43:H44"/>
    <mergeCell ref="I43:L44"/>
    <mergeCell ref="I47:L48"/>
    <mergeCell ref="M47:O48"/>
    <mergeCell ref="P47:T48"/>
    <mergeCell ref="Y25:AG26"/>
    <mergeCell ref="M45:O46"/>
    <mergeCell ref="I45:L46"/>
    <mergeCell ref="M41:O42"/>
    <mergeCell ref="M43:O44"/>
    <mergeCell ref="I31:L32"/>
    <mergeCell ref="M31:O32"/>
    <mergeCell ref="M29:O30"/>
    <mergeCell ref="P25:T26"/>
    <mergeCell ref="P43:T44"/>
    <mergeCell ref="P45:T46"/>
    <mergeCell ref="P35:T36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30 C31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7</v>
      </c>
      <c r="B1" s="254"/>
      <c r="D1" s="4" t="s">
        <v>8</v>
      </c>
      <c r="E1" s="5" t="s">
        <v>9</v>
      </c>
      <c r="F1" s="6" t="s">
        <v>10</v>
      </c>
      <c r="G1" s="4" t="s">
        <v>64</v>
      </c>
      <c r="H1" s="5" t="s">
        <v>11</v>
      </c>
      <c r="I1" s="6" t="s">
        <v>12</v>
      </c>
      <c r="J1" s="4" t="s">
        <v>64</v>
      </c>
      <c r="K1" s="5" t="s">
        <v>11</v>
      </c>
      <c r="L1" s="6" t="s">
        <v>12</v>
      </c>
      <c r="M1" s="4" t="s">
        <v>64</v>
      </c>
      <c r="N1" s="5" t="s">
        <v>11</v>
      </c>
      <c r="O1" s="6" t="s">
        <v>12</v>
      </c>
      <c r="P1" s="4" t="s">
        <v>64</v>
      </c>
      <c r="Q1" s="5" t="s">
        <v>11</v>
      </c>
      <c r="R1" s="6" t="s">
        <v>12</v>
      </c>
      <c r="S1" s="4" t="s">
        <v>64</v>
      </c>
      <c r="T1" s="5" t="s">
        <v>11</v>
      </c>
      <c r="U1" s="6" t="s">
        <v>12</v>
      </c>
      <c r="V1" s="4" t="s">
        <v>64</v>
      </c>
      <c r="W1" s="5" t="s">
        <v>11</v>
      </c>
      <c r="X1" s="6" t="s">
        <v>12</v>
      </c>
      <c r="Y1" s="4" t="s">
        <v>64</v>
      </c>
      <c r="Z1" s="5" t="s">
        <v>11</v>
      </c>
      <c r="AA1" s="6" t="s">
        <v>12</v>
      </c>
      <c r="AB1" s="4" t="s">
        <v>64</v>
      </c>
      <c r="AC1" s="5" t="s">
        <v>11</v>
      </c>
      <c r="AD1" s="6" t="s">
        <v>12</v>
      </c>
      <c r="AE1" s="4" t="s">
        <v>64</v>
      </c>
      <c r="AF1" s="5" t="s">
        <v>11</v>
      </c>
      <c r="AG1" s="6" t="s">
        <v>12</v>
      </c>
      <c r="AH1" s="4" t="s">
        <v>64</v>
      </c>
      <c r="AI1" s="5" t="s">
        <v>11</v>
      </c>
      <c r="AJ1" s="6" t="s">
        <v>12</v>
      </c>
    </row>
    <row r="2" spans="1:41" ht="14.25" thickBot="1">
      <c r="A2" s="254"/>
      <c r="B2" s="254"/>
      <c r="C2" s="7"/>
      <c r="D2" s="8">
        <v>1</v>
      </c>
      <c r="E2" s="9" t="s">
        <v>13</v>
      </c>
      <c r="F2" s="10">
        <v>42443</v>
      </c>
      <c r="G2" s="8">
        <v>1.01</v>
      </c>
      <c r="H2" s="9" t="s">
        <v>13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5" t="s">
        <v>14</v>
      </c>
      <c r="B4" s="256"/>
      <c r="C4" s="256"/>
      <c r="D4" s="256"/>
      <c r="E4" s="256"/>
      <c r="F4" s="256"/>
      <c r="G4" s="257"/>
      <c r="H4" s="5" t="s">
        <v>15</v>
      </c>
      <c r="I4" s="5" t="s">
        <v>16</v>
      </c>
      <c r="J4" s="258" t="s">
        <v>65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女子</v>
      </c>
      <c r="I5" s="9">
        <f>入力!Y25</f>
        <v>10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66</v>
      </c>
      <c r="B6" s="5" t="s">
        <v>17</v>
      </c>
      <c r="C6" s="5" t="s">
        <v>18</v>
      </c>
      <c r="D6" s="5" t="s">
        <v>19</v>
      </c>
      <c r="E6" s="5" t="s">
        <v>15</v>
      </c>
      <c r="F6" s="5" t="s">
        <v>20</v>
      </c>
      <c r="G6" s="5" t="s">
        <v>21</v>
      </c>
      <c r="H6" s="5" t="s">
        <v>4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67</v>
      </c>
      <c r="O6" s="5" t="s">
        <v>68</v>
      </c>
      <c r="P6" s="5" t="s">
        <v>27</v>
      </c>
      <c r="Q6" s="5" t="s">
        <v>28</v>
      </c>
      <c r="R6" s="5" t="s">
        <v>29</v>
      </c>
      <c r="S6" s="5" t="s">
        <v>30</v>
      </c>
      <c r="T6" s="5" t="s">
        <v>100</v>
      </c>
      <c r="U6" s="5" t="s">
        <v>112</v>
      </c>
      <c r="V6" s="5" t="s">
        <v>112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69</v>
      </c>
      <c r="B15" s="5" t="s">
        <v>31</v>
      </c>
      <c r="C15" s="5" t="s">
        <v>32</v>
      </c>
      <c r="D15" s="5" t="s">
        <v>33</v>
      </c>
      <c r="E15" s="5" t="s">
        <v>34</v>
      </c>
      <c r="F15" s="5" t="s">
        <v>35</v>
      </c>
      <c r="G15" s="5" t="s">
        <v>36</v>
      </c>
      <c r="H15" s="5" t="s">
        <v>37</v>
      </c>
      <c r="I15" s="5" t="s">
        <v>38</v>
      </c>
      <c r="J15" s="5" t="s">
        <v>39</v>
      </c>
      <c r="K15" s="5" t="s">
        <v>40</v>
      </c>
      <c r="L15" s="5" t="s">
        <v>41</v>
      </c>
      <c r="M15" s="5" t="s">
        <v>70</v>
      </c>
      <c r="N15" s="5" t="s">
        <v>42</v>
      </c>
      <c r="O15" s="5" t="s">
        <v>43</v>
      </c>
      <c r="P15" s="5" t="s">
        <v>44</v>
      </c>
      <c r="Q15" s="5" t="s">
        <v>45</v>
      </c>
      <c r="R15" s="5" t="s">
        <v>20</v>
      </c>
      <c r="S15" s="5" t="s">
        <v>21</v>
      </c>
      <c r="T15" s="5" t="s">
        <v>46</v>
      </c>
      <c r="U15" s="5" t="s">
        <v>47</v>
      </c>
      <c r="V15" s="5" t="s">
        <v>48</v>
      </c>
      <c r="W15" s="5" t="s">
        <v>49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3">
        <v>1</v>
      </c>
      <c r="B16" s="42" t="s">
        <v>50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3">
        <v>2</v>
      </c>
      <c r="B17" s="42" t="s">
        <v>71</v>
      </c>
      <c r="C17" s="13" t="str">
        <f>IF(入力!C10="","",入力!C10)</f>
        <v>川口</v>
      </c>
      <c r="D17" s="13" t="str">
        <f>IF(入力!E10="","",入力!E10)</f>
        <v>優子</v>
      </c>
      <c r="E17" s="13" t="str">
        <f>IF(入力!C9="","",入力!C9)</f>
        <v>ｶﾜｸﾞﾁ</v>
      </c>
      <c r="F17" s="13" t="str">
        <f>IF(入力!E9="","",入力!E9)</f>
        <v>ﾕｳｺ</v>
      </c>
      <c r="G17" s="13">
        <f>IF(入力!G9="","",入力!G9)</f>
        <v>523115151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2123</v>
      </c>
      <c r="T17" s="13" t="str">
        <f>IF(入力!P10="","",入力!P10)</f>
        <v>匝瑳市長谷１３７－３</v>
      </c>
      <c r="U17" s="13" t="str">
        <f>IF(入力!AL9="","",入力!AL9)</f>
        <v>080</v>
      </c>
      <c r="V17" s="13" t="str">
        <f>IF(入力!AK10="","",入力!AK10)</f>
        <v>4897</v>
      </c>
      <c r="W17" s="13" t="str">
        <f>IF(入力!AP10="","",入力!AP10)</f>
        <v>9658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3">
        <v>3</v>
      </c>
      <c r="B18" s="42" t="s">
        <v>72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3">
        <v>4</v>
      </c>
      <c r="B19" s="42" t="s">
        <v>73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3">
        <v>5</v>
      </c>
      <c r="B20" s="42" t="s">
        <v>74</v>
      </c>
      <c r="C20" s="13" t="str">
        <f>IF(入力!C12="","",入力!C12)</f>
        <v>鎌形</v>
      </c>
      <c r="D20" s="13" t="str">
        <f>IF(入力!E12="","",入力!E12)</f>
        <v>昌世</v>
      </c>
      <c r="E20" s="13" t="str">
        <f>IF(入力!C11="","",入力!C11)</f>
        <v>ｶﾏｶﾞﾀ</v>
      </c>
      <c r="F20" s="13" t="str">
        <f>IF(入力!E11="","",入力!E11)</f>
        <v>ﾏｻﾖ</v>
      </c>
      <c r="G20" s="13">
        <f>IF(入力!G11="","",入力!G11)</f>
        <v>524331789</v>
      </c>
      <c r="H20" s="13" t="str">
        <f>IF(入力!J11="","",入力!J11)</f>
        <v/>
      </c>
      <c r="I20" s="13" t="str">
        <f>IF(入力!M11="","",入力!M11)</f>
        <v>090-7423-4737</v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2106</v>
      </c>
      <c r="T20" s="13" t="str">
        <f>IF(入力!P12="","",入力!P12)</f>
        <v>匝瑳市飯塚１１８０</v>
      </c>
      <c r="U20" s="13" t="str">
        <f>IF(入力!AL11="","",入力!AL11)</f>
        <v>090</v>
      </c>
      <c r="V20" s="13" t="str">
        <f>IF(入力!AK12="","",入力!AK12)</f>
        <v>7423</v>
      </c>
      <c r="W20" s="13" t="str">
        <f>IF(入力!AP12="","",入力!AP12)</f>
        <v>4737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3">
        <v>6</v>
      </c>
      <c r="B21" s="42" t="s">
        <v>51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3">
        <v>7</v>
      </c>
      <c r="B22" s="42" t="s">
        <v>52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3">
        <v>8</v>
      </c>
      <c r="B23" s="42" t="s">
        <v>53</v>
      </c>
      <c r="C23" s="13" t="str">
        <f>IF(入力!$C$14="","",入力!$C$14)</f>
        <v>片岡　</v>
      </c>
      <c r="D23" s="13" t="str">
        <f>IF(入力!$E$14="","",入力!$E$14)</f>
        <v>俊一</v>
      </c>
      <c r="E23" s="13" t="str">
        <f>IF(入力!$C$13="","",入力!$C$13)</f>
        <v>ｶﾀｵｶ</v>
      </c>
      <c r="F23" s="13" t="str">
        <f>IF(入力!$E$13="","",入力!$E$13)</f>
        <v>ｼｭﾝｲﾁ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3">
        <v>9</v>
      </c>
      <c r="B24" s="42" t="s">
        <v>54</v>
      </c>
      <c r="C24" s="42" t="str">
        <f>VLOOKUP($B$51,$A$53:$F$352,3)</f>
        <v>川口</v>
      </c>
      <c r="D24" s="42" t="str">
        <f>VLOOKUP($B$51,$A$53:$F$352,4)</f>
        <v>明凜</v>
      </c>
      <c r="E24" s="42" t="str">
        <f>VLOOKUP($B$51,$A$53:$F$352,5)</f>
        <v>ｶﾜｸﾞﾁ</v>
      </c>
      <c r="F24" s="42" t="str">
        <f>VLOOKUP($B$51,$A$53:$F$352,6)</f>
        <v>ｱｶﾘ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1" t="s">
        <v>115</v>
      </c>
      <c r="B51" s="19">
        <f>IF(入力!Y33="","",入力!Y33)</f>
        <v>1</v>
      </c>
    </row>
    <row r="52" spans="1:41">
      <c r="A52" s="20" t="s">
        <v>55</v>
      </c>
      <c r="B52" s="21" t="s">
        <v>5</v>
      </c>
      <c r="C52" s="5" t="s">
        <v>56</v>
      </c>
      <c r="D52" s="5" t="s">
        <v>57</v>
      </c>
      <c r="E52" s="5" t="s">
        <v>58</v>
      </c>
      <c r="F52" s="5" t="s">
        <v>59</v>
      </c>
      <c r="G52" s="5" t="s">
        <v>36</v>
      </c>
      <c r="H52" s="5" t="s">
        <v>60</v>
      </c>
      <c r="I52" s="5" t="s">
        <v>6</v>
      </c>
      <c r="J52" s="5" t="s">
        <v>61</v>
      </c>
      <c r="K52" s="5" t="s">
        <v>62</v>
      </c>
      <c r="L52" s="5" t="s">
        <v>63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川口</v>
      </c>
      <c r="D53" s="13" t="str">
        <f>IF(入力!E26="","",入力!E26)</f>
        <v>明凜</v>
      </c>
      <c r="E53" s="13" t="str">
        <f>IF(入力!C25="","",入力!C25)</f>
        <v>ｶﾜｸﾞﾁ</v>
      </c>
      <c r="F53" s="13" t="str">
        <f>IF(入力!E25="","",入力!E25)</f>
        <v>ｱｶﾘ</v>
      </c>
      <c r="G53" s="13">
        <f>IF(入力!M25="","",入力!M25)</f>
        <v>521995199</v>
      </c>
      <c r="H53" s="13" t="str">
        <f>IF(入力!I25="","",入力!I25)</f>
        <v>匝瑳市立共興小学校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4</v>
      </c>
      <c r="C54" s="13" t="str">
        <f>IF(入力!C30="","",入力!C30)</f>
        <v>鎌形　</v>
      </c>
      <c r="D54" s="13" t="str">
        <f>IF(入力!E30="","",入力!E30)</f>
        <v>莉瑚</v>
      </c>
      <c r="E54" s="13" t="str">
        <f>IF(入力!C29="","",入力!C29)</f>
        <v>ｶﾏｶﾞﾀ</v>
      </c>
      <c r="F54" s="13" t="str">
        <f>IF(入力!E29="","",入力!E29)</f>
        <v>ﾘｺ</v>
      </c>
      <c r="G54" s="13">
        <f>IF(入力!M29="","",入力!M29)</f>
        <v>523115175</v>
      </c>
      <c r="H54" s="13" t="str">
        <f>IF(入力!I29="","",入力!I29)</f>
        <v>匝瑳市立豊和小学校</v>
      </c>
      <c r="I54" s="13">
        <f>IF(入力!G29="","",入力!G29)</f>
        <v>6</v>
      </c>
      <c r="J54" s="13">
        <f>IF(入力!P29="","",入力!P29)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IF(入力!B27="","",入力!B27)</f>
        <v>2</v>
      </c>
      <c r="C55" s="13" t="str">
        <f>IF(入力!C28="","",入力!C28)</f>
        <v>江波戸</v>
      </c>
      <c r="D55" s="13" t="str">
        <f>IF(入力!E28="","",入力!E28)</f>
        <v>姫奈</v>
      </c>
      <c r="E55" s="13" t="str">
        <f>IF(入力!C27="","",入力!C27)</f>
        <v>ｴﾊﾞﾄ</v>
      </c>
      <c r="F55" s="13" t="str">
        <f>IF(入力!E27="","",入力!E27)</f>
        <v>ﾋﾒﾅ</v>
      </c>
      <c r="G55" s="13">
        <f>IF(入力!M27="","",入力!M27)</f>
        <v>525110338</v>
      </c>
      <c r="H55" s="13" t="str">
        <f>IF(入力!I27="","",入力!I27)</f>
        <v>匝瑳市立栄小学校</v>
      </c>
      <c r="I55" s="13">
        <f>IF(入力!G27="","",入力!G27)</f>
        <v>6</v>
      </c>
      <c r="J55" s="13">
        <f>IF(入力!P27="","",入力!P27)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5</v>
      </c>
      <c r="C56" s="13" t="str">
        <f>IF(入力!C32="","",入力!C32)</f>
        <v>佐久間</v>
      </c>
      <c r="D56" s="13" t="str">
        <f>IF(入力!E32="","",入力!E32)</f>
        <v>小花</v>
      </c>
      <c r="E56" s="13" t="str">
        <f>IF(入力!C31="","",入力!C31)</f>
        <v>ｻｸﾏ</v>
      </c>
      <c r="F56" s="13" t="str">
        <f>IF(入力!E31="","",入力!E31)</f>
        <v>ｺﾊﾅ</v>
      </c>
      <c r="G56" s="13">
        <f>IF(入力!M31="","",入力!M31)</f>
        <v>524646906</v>
      </c>
      <c r="H56" s="13" t="str">
        <f>IF(入力!I31="","",入力!I31)</f>
        <v>匝瑳市立栄小学校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6</v>
      </c>
      <c r="C57" s="13" t="str">
        <f>IF(入力!C38="","",入力!C38)</f>
        <v>石橋</v>
      </c>
      <c r="D57" s="13" t="str">
        <f>IF(入力!E38="","",入力!E38)</f>
        <v>望</v>
      </c>
      <c r="E57" s="13" t="str">
        <f>IF(入力!C37="","",入力!C37)</f>
        <v>ｲｼﾊﾞｼ</v>
      </c>
      <c r="F57" s="13" t="str">
        <f>IF(入力!E37="","",入力!E37)</f>
        <v>ﾉｿﾞﾐ</v>
      </c>
      <c r="G57" s="13">
        <f>IF(入力!M37="","",入力!M37)</f>
        <v>523865124</v>
      </c>
      <c r="H57" s="13" t="str">
        <f>IF(入力!I37="","",入力!I37)</f>
        <v>匝瑳市立平和小学校</v>
      </c>
      <c r="I57" s="13">
        <f>IF(入力!G37="","",入力!G37)</f>
        <v>6</v>
      </c>
      <c r="J57" s="13">
        <f>IF(入力!P37="","",入力!P37)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IF(入力!C40="","",入力!C40)</f>
        <v>角田</v>
      </c>
      <c r="D58" s="13" t="str">
        <f>IF(入力!E40="","",入力!E40)</f>
        <v>麗衣</v>
      </c>
      <c r="E58" s="13" t="str">
        <f>IF(入力!C39="","",入力!C39)</f>
        <v>ｶｸﾀ</v>
      </c>
      <c r="F58" s="13" t="str">
        <f>IF(入力!E39="","",入力!E39)</f>
        <v>ﾚｲ</v>
      </c>
      <c r="G58" s="13">
        <f>IF(入力!M39="","",入力!M39)</f>
        <v>522671184</v>
      </c>
      <c r="H58" s="13" t="str">
        <f>IF(入力!I39="","",入力!I39)</f>
        <v>匝瑳市立平和小学校</v>
      </c>
      <c r="I58" s="13">
        <f>IF(入力!G39="","",入力!G39)</f>
        <v>5</v>
      </c>
      <c r="J58" s="13">
        <f>IF(入力!P39="","",入力!P39)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IF(入力!C42="","",入力!C42)</f>
        <v>太田</v>
      </c>
      <c r="D59" s="13" t="str">
        <f>IF(入力!E42="","",入力!E42)</f>
        <v>瑠華</v>
      </c>
      <c r="E59" s="13" t="str">
        <f>IF(入力!C41="","",入力!C41)</f>
        <v>ｵｵﾀ</v>
      </c>
      <c r="F59" s="13" t="str">
        <f>IF(入力!E41="","",入力!E41)</f>
        <v>ﾙｶ</v>
      </c>
      <c r="G59" s="13">
        <f>IF(入力!M41="","",入力!M41)</f>
        <v>522671191</v>
      </c>
      <c r="H59" s="13" t="str">
        <f>IF(入力!I41="","",入力!I41)</f>
        <v>匝瑳市立平和小学校</v>
      </c>
      <c r="I59" s="13">
        <f>IF(入力!G41="","",入力!G41)</f>
        <v>5</v>
      </c>
      <c r="J59" s="13">
        <f>IF(入力!P41="","",入力!P41)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3</v>
      </c>
      <c r="C60" s="13" t="str">
        <f>IF(入力!C44="","",入力!C44)</f>
        <v>實川　</v>
      </c>
      <c r="D60" s="13" t="str">
        <f>IF(入力!E44="","",入力!E44)</f>
        <v>陽香</v>
      </c>
      <c r="E60" s="13" t="str">
        <f>IF(入力!C43="","",入力!C43)</f>
        <v>ｼﾞﾂｶﾜ</v>
      </c>
      <c r="F60" s="13" t="str">
        <f>IF(入力!E43="","",入力!E43)</f>
        <v>ﾊﾙｶ</v>
      </c>
      <c r="G60" s="13">
        <f>IF(入力!M43="","",入力!M43)</f>
        <v>522671207</v>
      </c>
      <c r="H60" s="13" t="str">
        <f>IF(入力!I43="","",入力!I43)</f>
        <v>匝瑳市立平和小学校</v>
      </c>
      <c r="I60" s="13">
        <f>IF(入力!G43="","",入力!G43)</f>
        <v>5</v>
      </c>
      <c r="J60" s="13">
        <f>IF(入力!P43="","",入力!P43)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IF(入力!C46="","",入力!C46)</f>
        <v>角田</v>
      </c>
      <c r="D61" s="13" t="str">
        <f>IF(入力!E46="","",入力!E46)</f>
        <v>澪美</v>
      </c>
      <c r="E61" s="13" t="str">
        <f>IF(入力!C45="","",入力!C45)</f>
        <v>ｶｸﾀ</v>
      </c>
      <c r="F61" s="13" t="str">
        <f>IF(入力!E45="","",入力!E45)</f>
        <v>ﾚﾐ</v>
      </c>
      <c r="G61" s="13">
        <f>IF(入力!M45="","",入力!M45)</f>
        <v>522671214</v>
      </c>
      <c r="H61" s="13" t="str">
        <f>IF(入力!I45="","",入力!I45)</f>
        <v>匝瑳市立平和小学校</v>
      </c>
      <c r="I61" s="13">
        <f>IF(入力!G45="","",入力!G45)</f>
        <v>4</v>
      </c>
      <c r="J61" s="13">
        <f>IF(入力!P45="","",入力!P45)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IF(入力!C48="","",入力!C48)</f>
        <v>宇井</v>
      </c>
      <c r="D62" s="13" t="str">
        <f>IF(入力!E48="","",入力!E48)</f>
        <v>心</v>
      </c>
      <c r="E62" s="13" t="str">
        <f>IF(入力!C47="","",入力!C47)</f>
        <v>ｳｲ</v>
      </c>
      <c r="F62" s="13" t="str">
        <f>IF(入力!E47="","",入力!E47)</f>
        <v>ｺｺﾛ</v>
      </c>
      <c r="G62" s="13">
        <f>IF(入力!M47="","",入力!M47)</f>
        <v>524119301</v>
      </c>
      <c r="H62" s="13" t="str">
        <f>IF(入力!I47="","",入力!I47)</f>
        <v>匝瑳市立平和小学校</v>
      </c>
      <c r="I62" s="13">
        <f>IF(入力!G47="","",入力!G47)</f>
        <v>4</v>
      </c>
      <c r="J62" s="13">
        <f>IF(入力!P47="","",入力!P47)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IF(入力!C50="","",入力!C50)</f>
        <v>佐久間</v>
      </c>
      <c r="D63" s="13" t="str">
        <f>IF(入力!E50="","",入力!E50)</f>
        <v>ふみの</v>
      </c>
      <c r="E63" s="13" t="str">
        <f>IF(入力!C49="","",入力!C49)</f>
        <v>ｻｸﾏ</v>
      </c>
      <c r="F63" s="13" t="str">
        <f>IF(入力!E49="","",入力!E49)</f>
        <v>ﾌﾐﾉ</v>
      </c>
      <c r="G63" s="13">
        <f>IF(入力!M49="","",入力!M49)</f>
        <v>524646937</v>
      </c>
      <c r="H63" s="13" t="str">
        <f>IF(入力!I49="","",入力!I49)</f>
        <v>匝瑳市立栄小学校</v>
      </c>
      <c r="I63" s="13">
        <f>IF(入力!G49="","",入力!G49)</f>
        <v>4</v>
      </c>
      <c r="J63" s="13">
        <f>IF(入力!P49="","",入力!P49)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IF(入力!C34="","",入力!C34)</f>
        <v>並木</v>
      </c>
      <c r="D64" s="13" t="str">
        <f>IF(入力!E34="","",入力!E34)</f>
        <v>萌叶</v>
      </c>
      <c r="E64" s="13" t="str">
        <f>IF(入力!C33="","",入力!C33)</f>
        <v>ﾅﾐｷ</v>
      </c>
      <c r="F64" s="13" t="str">
        <f>IF(入力!E33="","",入力!E33)</f>
        <v>ﾓｶ</v>
      </c>
      <c r="G64" s="13">
        <f>IF(入力!M33="","",入力!M33)</f>
        <v>524646913</v>
      </c>
      <c r="H64" s="13" t="str">
        <f>IF(入力!I33="","",入力!I33)</f>
        <v>多古町立中村小学校</v>
      </c>
      <c r="I64" s="13">
        <f>IF(入力!G33="","",入力!G33)</f>
        <v>6</v>
      </c>
      <c r="J64" s="13">
        <f>IF(入力!P33="","",入力!P33)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IF(入力!C36="","",入力!C36)</f>
        <v>大野</v>
      </c>
      <c r="D65" s="13" t="str">
        <f>IF(入力!E36="","",入力!E36)</f>
        <v>絢音</v>
      </c>
      <c r="E65" s="13" t="str">
        <f>IF(入力!C35="","",入力!C35)</f>
        <v>ｵｵﾉ</v>
      </c>
      <c r="F65" s="13" t="str">
        <f>IF(入力!E35="","",入力!E35)</f>
        <v>ｱﾔﾈ</v>
      </c>
      <c r="G65" s="13">
        <f>IF(入力!M35="","",入力!M35)</f>
        <v>525110321</v>
      </c>
      <c r="H65" s="13" t="str">
        <f>IF(入力!I35="","",入力!I35)</f>
        <v>匝瑳市立平和小学校</v>
      </c>
      <c r="I65" s="13">
        <f>IF(入力!G35="","",入力!G35)</f>
        <v>6</v>
      </c>
      <c r="J65" s="13">
        <f>IF(入力!P35="","",入力!P35)</f>
        <v>147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江波戸</v>
      </c>
      <c r="D66" s="13" t="str">
        <f>IF(入力!E52="","",入力!E52)</f>
        <v>彩良</v>
      </c>
      <c r="E66" s="13" t="str">
        <f>IF(入力!C51="","",入力!C51)</f>
        <v>ｴﾊﾞﾄ</v>
      </c>
      <c r="F66" s="13" t="str">
        <f>IF(入力!E51="","",入力!E51)</f>
        <v>ｻﾗ</v>
      </c>
      <c r="G66" s="13">
        <f>IF(入力!M51="","",入力!M51)</f>
        <v>525110376</v>
      </c>
      <c r="H66" s="13" t="str">
        <f>IF(入力!I51="","",入力!I51)</f>
        <v>匝瑳市立栄小学校</v>
      </c>
      <c r="I66" s="13">
        <f>IF(入力!G51="","",入力!G51)</f>
        <v>3</v>
      </c>
      <c r="J66" s="13">
        <f>IF(入力!P51="","",入力!P51)</f>
        <v>132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IF(入力!G36="","",入力!G36)</f>
        <v/>
      </c>
      <c r="J67" s="13" t="str">
        <f>IF(入力!P36="","",入力!P36)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IF(入力!B28="","",入力!B28)</f>
        <v/>
      </c>
      <c r="C70" s="13"/>
      <c r="D70" s="13"/>
      <c r="E70" s="13"/>
      <c r="F70" s="13"/>
      <c r="G70" s="13"/>
      <c r="H70" s="13" t="str">
        <f>IF(入力!I28="","",入力!I28)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IF(入力!G28="","",入力!G28)</f>
        <v/>
      </c>
      <c r="J71" s="13" t="str">
        <f>IF(入力!P28="","",入力!P28)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IF(入力!I38="","",入力!I38)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IF(入力!I40="","",入力!I40)</f>
        <v/>
      </c>
      <c r="I73" s="13" t="str">
        <f>IF(入力!G38="","",入力!G38)</f>
        <v/>
      </c>
      <c r="J73" s="13" t="str">
        <f>IF(入力!P38="","",入力!P38)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IF(入力!I42="","",入力!I42)</f>
        <v/>
      </c>
      <c r="I74" s="13" t="str">
        <f>IF(入力!G40="","",入力!G40)</f>
        <v/>
      </c>
      <c r="J74" s="13" t="str">
        <f>IF(入力!P40="","",入力!P40)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IF(入力!I44="","",入力!I44)</f>
        <v/>
      </c>
      <c r="I75" s="13" t="str">
        <f>IF(入力!G42="","",入力!G42)</f>
        <v/>
      </c>
      <c r="J75" s="13" t="str">
        <f>IF(入力!P42="","",入力!P42)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IF(入力!I46="","",入力!I46)</f>
        <v/>
      </c>
      <c r="I76" s="13" t="str">
        <f>IF(入力!G44="","",入力!G44)</f>
        <v/>
      </c>
      <c r="J76" s="13" t="str">
        <f>IF(入力!P44="","",入力!P44)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IF(入力!I48="","",入力!I48)</f>
        <v/>
      </c>
      <c r="I77" s="13" t="str">
        <f>IF(入力!G46="","",入力!G46)</f>
        <v/>
      </c>
      <c r="J77" s="13" t="str">
        <f>IF(入力!P46="","",入力!P46)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IF(入力!I50="","",入力!I50)</f>
        <v/>
      </c>
      <c r="I78" s="13" t="str">
        <f>IF(入力!G48="","",入力!G48)</f>
        <v/>
      </c>
      <c r="J78" s="13" t="str">
        <f>IF(入力!P48="","",入力!P48)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IF(入力!I34="","",入力!I34)</f>
        <v/>
      </c>
      <c r="I79" s="13" t="str">
        <f>IF(入力!G50="","",入力!G50)</f>
        <v/>
      </c>
      <c r="J79" s="13" t="str">
        <f>IF(入力!P50="","",入力!P50)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IF(入力!I36="","",入力!I36)</f>
        <v/>
      </c>
      <c r="I80" s="13" t="str">
        <f>IF(入力!G34="","",入力!G34)</f>
        <v/>
      </c>
      <c r="J80" s="13" t="str">
        <f>IF(入力!P34="","",入力!P34)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2025-05-19T07:43:36Z</dcterms:modified>
</cp:coreProperties>
</file>