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72EC8E02-51B4-4074-B75C-E9F96B044B2C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<sst xmlns="http://schemas.openxmlformats.org/spreadsheetml/2006/main" count="442" uniqueCount="298">
  <si>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</si>
  <si>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</si>
  <si>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</si>
  <si>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</si>
  <si>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</si>
  <si>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</si>
  <si>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</si>
  <si>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</si>
  <si>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</si>
  <si>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</si>
  <si>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</si>
  <si>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</si>
  <si>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</si>
  <si>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</si>
  <si>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</si>
  <si>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</si>
  <si>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</si>
  <si>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</si>
  <si>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</si>
  <si>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</si>
  <si>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</si>
  <si>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</si>
  <si>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</si>
  <si>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</si>
  <si>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</si>
  <si>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</si>
  <si>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</si>
  <si>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</si>
  <si>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</si>
  <si>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</si>
  <si>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</si>
  <si>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</si>
  <si>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</si>
  <si>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</si>
  <si>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</si>
  <si>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</si>
  <si>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</si>
  <si>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</si>
  <si>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</si>
  <si>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</si>
  <si>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</si>
  <si>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</si>
  <si>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</si>
  <si>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</si>
  <si>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</si>
  <si>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</si>
  <si>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</si>
  <si>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</si>
  <si>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</si>
  <si>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</si>
  <si>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</si>
  <si>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</si>
  <si>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</si>
  <si>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</si>
  <si>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</si>
  <si>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</si>
  <si>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</si>
  <si>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</si>
  <si>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</si>
  <si>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</si>
  <si>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</si>
  <si>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</si>
  <si>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</si>
  <si>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</si>
  <si>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</si>
  <si>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</si>
  <si>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</si>
  <si>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</si>
  <si>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</si>
  <si>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</si>
  <si>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</si>
  <si>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</si>
  <si>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</si>
  <si>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</si>
  <si>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</si>
  <si>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</si>
  <si>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</si>
  <si>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</si>
  <si>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</si>
  <si>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</si>
  <si>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</si>
  <si>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</si>
  <si>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</si>
  <si>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</si>
  <si>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</si>
  <si>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</si>
  <si>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</si>
  <si>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</si>
  <si>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</si>
  <si>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</si>
  <si>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</si>
  <si>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</si>
  <si>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</si>
  <si>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</si>
  <si>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</si>
  <si>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</si>
  <si>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</si>
  <si>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</si>
  <si>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</si>
  <si>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</si>
  <si>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</si>
  <si>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</si>
  <si>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</si>
  <si>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</si>
  <si>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</si>
  <si>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</si>
  <si>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</si>
  <si>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</si>
  <si>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</si>
  <si>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</si>
  <si>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</si>
  <si>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</si>
  <si>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</si>
  <si>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</si>
  <si>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</si>
  <si>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</si>
  <si>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</si>
  <si>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</si>
  <si>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</si>
  <si>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</si>
  <si>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</si>
  <si>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</si>
  <si>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</si>
  <si>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</si>
  <si>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</si>
  <si>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</si>
  <si>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</si>
  <si>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</si>
  <si>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</si>
  <si>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</si>
  <si>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</si>
  <si>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</si>
  <si>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</si>
  <si>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</si>
  <si>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</si>
  <si>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</si>
  <si>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</si>
  <si>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</si>
  <si>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</si>
  <si>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</si>
  <si>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</si>
  <si>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</si>
  <si>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</si>
  <si>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</si>
  <si>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</si>
  <si>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</si>
  <si>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</si>
  <si>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</si>
  <si>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</si>
  <si>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</si>
  <si>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</si>
  <si>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</si>
  <si>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</si>
  <si>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</si>
  <si>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</si>
  <si>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</si>
  <si>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</si>
  <si>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</si>
  <si>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</si>
  <si>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</si>
  <si>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</si>
  <si>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</si>
  <si>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</si>
  <si>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</si>
  <si>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</si>
  <si>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</si>
  <si>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</si>
  <si>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</si>
  <si>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</si>
  <si>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</si>
  <si>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</si>
  <si>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</si>
  <si>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</si>
  <si>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</si>
  <si>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</si>
  <si>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</si>
  <si>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</si>
  <si>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</si>
  <si>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</si>
  <si>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</si>
  <si>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</si>
  <si>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</si>
  <si>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</si>
  <si>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</si>
  <si>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</si>
  <si>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</si>
  <si>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</si>
  <si>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</si>
  <si>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</si>
  <si>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</si>
  <si>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</si>
  <si>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</si>
  <si>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</si>
  <si>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</si>
  <si>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</si>
  <si>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</si>
  <si>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</si>
  <si>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</si>
  <si>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</si>
  <si>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</si>
  <si>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ミサキジュニアVBC</t>
    <phoneticPr fontId="2"/>
  </si>
  <si>
    <r>
      <rPr>
        <sz val="16"/>
        <color rgb="FF000000"/>
        <rFont val="ＭＳ Ｐゴシック"/>
        <family val="2"/>
        <charset val="128"/>
      </rPr>
      <t>ミサキジュニア</t>
    </r>
    <r>
      <rPr>
        <sz val="16"/>
        <color rgb="FF000000"/>
        <rFont val="Calibri"/>
        <family val="2"/>
      </rPr>
      <t>VBC</t>
    </r>
    <phoneticPr fontId="2"/>
  </si>
  <si>
    <t>富津市</t>
    <rPh sb="0" eb="3">
      <t>フッツシ</t>
    </rPh>
    <phoneticPr fontId="2"/>
  </si>
  <si>
    <t>431337854/431439485</t>
    <phoneticPr fontId="2"/>
  </si>
  <si>
    <t>内房</t>
    <rPh sb="0" eb="2">
      <t>ウチボウ</t>
    </rPh>
    <phoneticPr fontId="2"/>
  </si>
  <si>
    <t>青堀</t>
    <rPh sb="0" eb="2">
      <t>アオホリ</t>
    </rPh>
    <phoneticPr fontId="2"/>
  </si>
  <si>
    <t>飛澤</t>
    <rPh sb="0" eb="2">
      <t>ヒザワ</t>
    </rPh>
    <phoneticPr fontId="2"/>
  </si>
  <si>
    <t>新一</t>
    <rPh sb="0" eb="2">
      <t>シンイチ</t>
    </rPh>
    <phoneticPr fontId="2"/>
  </si>
  <si>
    <t>ヒザワ</t>
    <phoneticPr fontId="2"/>
  </si>
  <si>
    <t>シンイチ</t>
    <phoneticPr fontId="2"/>
  </si>
  <si>
    <t>下平</t>
    <rPh sb="0" eb="2">
      <t>シモヒラ</t>
    </rPh>
    <phoneticPr fontId="2"/>
  </si>
  <si>
    <t>恒子</t>
    <rPh sb="0" eb="2">
      <t>ツネコ</t>
    </rPh>
    <phoneticPr fontId="2"/>
  </si>
  <si>
    <t>シモヒラ</t>
    <phoneticPr fontId="2"/>
  </si>
  <si>
    <t>ツネコ</t>
    <phoneticPr fontId="2"/>
  </si>
  <si>
    <t>299</t>
    <phoneticPr fontId="2"/>
  </si>
  <si>
    <t>1163</t>
    <phoneticPr fontId="2"/>
  </si>
  <si>
    <t>千葉県君津市杢師4-13-6</t>
    <rPh sb="0" eb="3">
      <t>チバケン</t>
    </rPh>
    <rPh sb="3" eb="6">
      <t>キミツシ</t>
    </rPh>
    <rPh sb="6" eb="8">
      <t>モクシ</t>
    </rPh>
    <phoneticPr fontId="2"/>
  </si>
  <si>
    <t>090</t>
    <phoneticPr fontId="2"/>
  </si>
  <si>
    <t>2566</t>
    <phoneticPr fontId="2"/>
  </si>
  <si>
    <t>2851</t>
    <phoneticPr fontId="2"/>
  </si>
  <si>
    <t>有吾</t>
    <rPh sb="0" eb="2">
      <t>ユウゴ</t>
    </rPh>
    <phoneticPr fontId="2"/>
  </si>
  <si>
    <t>ユウゴ</t>
    <phoneticPr fontId="2"/>
  </si>
  <si>
    <t>7724</t>
    <phoneticPr fontId="2"/>
  </si>
  <si>
    <t>3278</t>
    <phoneticPr fontId="2"/>
  </si>
  <si>
    <t>橘</t>
    <rPh sb="0" eb="1">
      <t>タチバナ</t>
    </rPh>
    <phoneticPr fontId="2"/>
  </si>
  <si>
    <t>潤</t>
    <rPh sb="0" eb="1">
      <t>ジュン</t>
    </rPh>
    <phoneticPr fontId="2"/>
  </si>
  <si>
    <t>タチバナ</t>
    <phoneticPr fontId="2"/>
  </si>
  <si>
    <t>ジュン</t>
    <phoneticPr fontId="2"/>
  </si>
  <si>
    <t>富津市立飯野小学校</t>
    <rPh sb="0" eb="2">
      <t>フッツ</t>
    </rPh>
    <rPh sb="2" eb="4">
      <t>シリツ</t>
    </rPh>
    <rPh sb="4" eb="6">
      <t>イイノ</t>
    </rPh>
    <rPh sb="6" eb="9">
      <t>ショウガッコウ</t>
    </rPh>
    <phoneticPr fontId="2"/>
  </si>
  <si>
    <t>①</t>
    <phoneticPr fontId="2"/>
  </si>
  <si>
    <t>平原</t>
    <rPh sb="0" eb="2">
      <t>ヒラハラ</t>
    </rPh>
    <phoneticPr fontId="2"/>
  </si>
  <si>
    <t>穏</t>
    <rPh sb="0" eb="1">
      <t>オン</t>
    </rPh>
    <phoneticPr fontId="2"/>
  </si>
  <si>
    <t>ヒラハラ</t>
    <phoneticPr fontId="2"/>
  </si>
  <si>
    <t>オン</t>
    <phoneticPr fontId="2"/>
  </si>
  <si>
    <t>富津市立青堀小学校</t>
    <rPh sb="0" eb="2">
      <t>フッツ</t>
    </rPh>
    <rPh sb="2" eb="4">
      <t>シリツ</t>
    </rPh>
    <rPh sb="4" eb="6">
      <t>アオホリ</t>
    </rPh>
    <rPh sb="6" eb="9">
      <t>ショウガッコウ</t>
    </rPh>
    <phoneticPr fontId="2"/>
  </si>
  <si>
    <t>久保田</t>
    <rPh sb="0" eb="3">
      <t>クボタ</t>
    </rPh>
    <phoneticPr fontId="2"/>
  </si>
  <si>
    <t>果莉那</t>
    <rPh sb="0" eb="1">
      <t>カ</t>
    </rPh>
    <rPh sb="1" eb="2">
      <t>マリ</t>
    </rPh>
    <rPh sb="2" eb="3">
      <t>ナ</t>
    </rPh>
    <phoneticPr fontId="2"/>
  </si>
  <si>
    <t>クボタ</t>
    <phoneticPr fontId="2"/>
  </si>
  <si>
    <t>カリナ</t>
    <phoneticPr fontId="2"/>
  </si>
  <si>
    <t>磯野</t>
    <rPh sb="0" eb="2">
      <t>イソノ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</si>
  <si>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</si>
  <si>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イソノ</t>
    <phoneticPr fontId="2"/>
  </si>
  <si>
    <t>リオナ</t>
    <phoneticPr fontId="2"/>
  </si>
  <si>
    <t>富津市立青堀小学校</t>
    <rPh sb="0" eb="9">
      <t>フッツシリツアオホリショウガッコウ</t>
    </rPh>
    <phoneticPr fontId="2"/>
  </si>
  <si>
    <t>佐久間</t>
    <rPh sb="0" eb="3">
      <t>サクマ</t>
    </rPh>
    <phoneticPr fontId="2"/>
  </si>
  <si>
    <t>彩花</t>
    <rPh sb="0" eb="1">
      <t>アヤ</t>
    </rPh>
    <rPh sb="1" eb="2">
      <t>ハナ</t>
    </rPh>
    <phoneticPr fontId="2"/>
  </si>
  <si>
    <t>サクマ</t>
    <phoneticPr fontId="2"/>
  </si>
  <si>
    <t>凛</t>
    <rPh sb="0" eb="1">
      <t>リン</t>
    </rPh>
    <phoneticPr fontId="2"/>
  </si>
  <si>
    <t>リン</t>
    <phoneticPr fontId="2"/>
  </si>
  <si>
    <t>アヤカ</t>
    <phoneticPr fontId="2"/>
  </si>
  <si>
    <t>本田</t>
    <rPh sb="0" eb="2">
      <t>ホンダ</t>
    </rPh>
    <phoneticPr fontId="2"/>
  </si>
  <si>
    <t>ふうか</t>
    <phoneticPr fontId="2"/>
  </si>
  <si>
    <t>ホンダ</t>
    <phoneticPr fontId="2"/>
  </si>
  <si>
    <t>フウカ</t>
    <phoneticPr fontId="2"/>
  </si>
  <si>
    <t>君津市立周西小学校</t>
    <rPh sb="0" eb="2">
      <t>キミツ</t>
    </rPh>
    <rPh sb="2" eb="4">
      <t>シリツ</t>
    </rPh>
    <rPh sb="4" eb="5">
      <t>シュウ</t>
    </rPh>
    <rPh sb="5" eb="6">
      <t>ニシ</t>
    </rPh>
    <rPh sb="6" eb="9">
      <t>ショウガッコウ</t>
    </rPh>
    <phoneticPr fontId="2"/>
  </si>
  <si>
    <t>川野</t>
    <rPh sb="0" eb="1">
      <t>カワ</t>
    </rPh>
    <rPh sb="1" eb="2">
      <t>ノ</t>
    </rPh>
    <phoneticPr fontId="2"/>
  </si>
  <si>
    <t>隼</t>
    <rPh sb="0" eb="1">
      <t>ジュン</t>
    </rPh>
    <phoneticPr fontId="2"/>
  </si>
  <si>
    <t>カワノ</t>
    <phoneticPr fontId="2"/>
  </si>
  <si>
    <t>森田</t>
    <rPh sb="0" eb="2">
      <t>モリタ</t>
    </rPh>
    <phoneticPr fontId="2"/>
  </si>
  <si>
    <t>大智</t>
    <rPh sb="0" eb="2">
      <t>ダイチ</t>
    </rPh>
    <phoneticPr fontId="2"/>
  </si>
  <si>
    <t>モリタ</t>
    <phoneticPr fontId="2"/>
  </si>
  <si>
    <t>ダイチ</t>
    <phoneticPr fontId="2"/>
  </si>
  <si>
    <t>山田</t>
    <rPh sb="0" eb="2">
      <t>ヤマダ</t>
    </rPh>
    <phoneticPr fontId="2"/>
  </si>
  <si>
    <t>さくら</t>
    <phoneticPr fontId="2"/>
  </si>
  <si>
    <t>ヤマダ</t>
    <phoneticPr fontId="2"/>
  </si>
  <si>
    <t>サクラ</t>
    <phoneticPr fontId="2"/>
  </si>
  <si>
    <t>中西</t>
    <rPh sb="0" eb="2">
      <t>ナカニシ</t>
    </rPh>
    <phoneticPr fontId="2"/>
  </si>
  <si>
    <t>悠月</t>
    <rPh sb="0" eb="2">
      <t>ユヅキ</t>
    </rPh>
    <phoneticPr fontId="2"/>
  </si>
  <si>
    <t>ナカニシ</t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</si>
  <si>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</si>
  <si>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ユズキ</t>
    <phoneticPr fontId="2"/>
  </si>
  <si>
    <t>ユヅキ</t>
    <phoneticPr fontId="2"/>
  </si>
  <si>
    <t>菜央</t>
    <rPh sb="0" eb="2">
      <t>ナオ</t>
    </rPh>
    <phoneticPr fontId="2"/>
  </si>
  <si>
    <t>ナオ</t>
    <phoneticPr fontId="2"/>
  </si>
  <si>
    <t>富津市立青堀小学校</t>
    <rPh sb="0" eb="2">
      <t>フッツ</t>
    </rPh>
    <rPh sb="2" eb="4">
      <t>シリツ</t>
    </rPh>
    <rPh sb="4" eb="9">
      <t>アオホリショウガッコウ</t>
    </rPh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</si>
  <si>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</si>
  <si>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</si>
  <si>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シライシ</t>
    <phoneticPr fontId="2"/>
  </si>
  <si>
    <t>鈴木</t>
    <rPh sb="0" eb="2">
      <t>スズキ</t>
    </rPh>
    <phoneticPr fontId="2"/>
  </si>
  <si>
    <t>芳保</t>
    <rPh sb="0" eb="1">
      <t>ヨシ</t>
    </rPh>
    <rPh sb="1" eb="2">
      <t>ホ</t>
    </rPh>
    <phoneticPr fontId="2"/>
  </si>
  <si>
    <t>スズキ</t>
    <phoneticPr fontId="2"/>
  </si>
  <si>
    <t>ヨシオ</t>
    <phoneticPr fontId="2"/>
  </si>
  <si>
    <t>293</t>
    <phoneticPr fontId="2"/>
  </si>
  <si>
    <t>0005</t>
    <phoneticPr fontId="2"/>
  </si>
  <si>
    <t>千葉県富津市上飯野1477-1</t>
    <rPh sb="0" eb="3">
      <t>チバケン</t>
    </rPh>
    <rPh sb="3" eb="6">
      <t>フッツシ</t>
    </rPh>
    <rPh sb="6" eb="9">
      <t>カミイイノ</t>
    </rPh>
    <phoneticPr fontId="2"/>
  </si>
  <si>
    <t>0439</t>
    <phoneticPr fontId="2"/>
  </si>
  <si>
    <t>87</t>
    <phoneticPr fontId="2"/>
  </si>
  <si>
    <t>8731</t>
    <phoneticPr fontId="2"/>
  </si>
  <si>
    <t>293</t>
    <phoneticPr fontId="2"/>
  </si>
  <si>
    <t>0013</t>
    <phoneticPr fontId="2"/>
  </si>
  <si>
    <t>千葉県富津市西川928</t>
    <rPh sb="0" eb="3">
      <t>チバケン</t>
    </rPh>
    <rPh sb="3" eb="6">
      <t>フッツシ</t>
    </rPh>
    <rPh sb="6" eb="8">
      <t>ニシカワ</t>
    </rPh>
    <phoneticPr fontId="2"/>
  </si>
  <si>
    <t>090</t>
    <phoneticPr fontId="2"/>
  </si>
  <si>
    <t>8890</t>
    <phoneticPr fontId="2"/>
  </si>
  <si>
    <t>9346</t>
    <phoneticPr fontId="2"/>
  </si>
  <si>
    <t>0379937</t>
    <phoneticPr fontId="2"/>
  </si>
  <si>
    <t>0379935</t>
    <phoneticPr fontId="2"/>
  </si>
  <si>
    <t>君津市立貞元小学校</t>
    <rPh sb="0" eb="2">
      <t>キミツ</t>
    </rPh>
    <rPh sb="2" eb="4">
      <t>シリツ</t>
    </rPh>
    <rPh sb="4" eb="6">
      <t>サダモト</t>
    </rPh>
    <rPh sb="6" eb="9">
      <t>ショウガッコウ</t>
    </rPh>
    <phoneticPr fontId="2"/>
  </si>
  <si>
    <t>経験の浅い者が多いが、基礎練習を飽きるまでやり、混合チームとして何とか大会に出場することができた。5年の橘のサーブを中心に、チーム一丸となって一点ずつ積み重ねていきたい。また、低学年の粘りのあるプレーから攻撃へと繋げ、試合を楽しみたい。</t>
    <rPh sb="0" eb="2">
      <t>ケイケン</t>
    </rPh>
    <rPh sb="3" eb="4">
      <t>アサ</t>
    </rPh>
    <rPh sb="5" eb="6">
      <t>モノ</t>
    </rPh>
    <rPh sb="7" eb="8">
      <t>オオ</t>
    </rPh>
    <rPh sb="11" eb="13">
      <t>キソ</t>
    </rPh>
    <rPh sb="13" eb="15">
      <t>レンシュウ</t>
    </rPh>
    <rPh sb="16" eb="17">
      <t>ア</t>
    </rPh>
    <rPh sb="24" eb="26">
      <t>コンゴウ</t>
    </rPh>
    <rPh sb="32" eb="33">
      <t>ナン</t>
    </rPh>
    <rPh sb="35" eb="37">
      <t>タイカイ</t>
    </rPh>
    <rPh sb="38" eb="40">
      <t>シュツジョウ</t>
    </rPh>
    <rPh sb="50" eb="51">
      <t>ネン</t>
    </rPh>
    <rPh sb="52" eb="53">
      <t>タチバナ</t>
    </rPh>
    <rPh sb="58" eb="60">
      <t>チュウシン</t>
    </rPh>
    <rPh sb="65" eb="67">
      <t>イチガン</t>
    </rPh>
    <rPh sb="71" eb="73">
      <t>イッテン</t>
    </rPh>
    <rPh sb="75" eb="76">
      <t>ツ</t>
    </rPh>
    <rPh sb="77" eb="78">
      <t>カサ</t>
    </rPh>
    <rPh sb="88" eb="91">
      <t>テイガクネン</t>
    </rPh>
    <rPh sb="92" eb="93">
      <t>ネバ</t>
    </rPh>
    <rPh sb="102" eb="104">
      <t>コウゲキ</t>
    </rPh>
    <rPh sb="106" eb="107">
      <t>ツナ</t>
    </rPh>
    <rPh sb="109" eb="111">
      <t>シアイ</t>
    </rPh>
    <rPh sb="112" eb="113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</si>
</sst>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9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9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9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9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9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8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6" t="s">
        <v>189</v>
      </c>
      <c r="B2" s="147"/>
      <c r="C2" s="148" t="s">
        <v>201</v>
      </c>
      <c r="D2" s="149"/>
      <c r="E2" s="149"/>
      <c r="F2" s="149"/>
      <c r="G2" s="149"/>
      <c r="H2" s="149"/>
      <c r="I2" s="150"/>
      <c r="J2" s="120" t="s">
        <v>187</v>
      </c>
      <c r="K2" s="255"/>
      <c r="L2" s="255"/>
      <c r="M2" s="255"/>
      <c r="N2" s="255"/>
      <c r="O2" s="256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200</v>
      </c>
      <c r="D3" s="154"/>
      <c r="E3" s="154"/>
      <c r="F3" s="154"/>
      <c r="G3" s="154"/>
      <c r="H3" s="154"/>
      <c r="I3" s="155"/>
      <c r="J3" s="252" t="s">
        <v>161</v>
      </c>
      <c r="K3" s="253"/>
      <c r="L3" s="253"/>
      <c r="M3" s="253"/>
      <c r="N3" s="253"/>
      <c r="O3" s="254"/>
      <c r="P3" s="122" t="s">
        <v>202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/>
      <c r="D4" s="258"/>
      <c r="E4" s="258"/>
      <c r="F4" s="258"/>
      <c r="G4" s="258"/>
      <c r="H4" s="258"/>
      <c r="I4" s="259"/>
      <c r="J4" s="269" t="s">
        <v>185</v>
      </c>
      <c r="K4" s="270"/>
      <c r="L4" s="270"/>
      <c r="M4" s="270"/>
      <c r="N4" s="270"/>
      <c r="O4" s="271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 t="s">
        <v>203</v>
      </c>
      <c r="D5" s="261"/>
      <c r="E5" s="261"/>
      <c r="F5" s="261"/>
      <c r="G5" s="261"/>
      <c r="H5" s="261"/>
      <c r="I5" s="262"/>
      <c r="J5" s="231">
        <v>36004</v>
      </c>
      <c r="K5" s="231"/>
      <c r="L5" s="231"/>
      <c r="M5" s="231"/>
      <c r="N5" s="231"/>
      <c r="O5" s="231"/>
      <c r="P5" s="200" t="s">
        <v>204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205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73"/>
      <c r="C6" s="177" t="s">
        <v>175</v>
      </c>
      <c r="D6" s="178"/>
      <c r="E6" s="179" t="s">
        <v>176</v>
      </c>
      <c r="F6" s="180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8"/>
      <c r="B7" s="173"/>
      <c r="C7" s="138" t="s">
        <v>208</v>
      </c>
      <c r="D7" s="139"/>
      <c r="E7" s="140" t="s">
        <v>209</v>
      </c>
      <c r="F7" s="141"/>
      <c r="G7" s="234">
        <v>506013121</v>
      </c>
      <c r="H7" s="234"/>
      <c r="I7" s="234"/>
      <c r="J7" s="234"/>
      <c r="K7" s="234"/>
      <c r="L7" s="234"/>
      <c r="M7" s="233" t="s">
        <v>294</v>
      </c>
      <c r="N7" s="234"/>
      <c r="O7" s="234"/>
      <c r="P7" s="207" t="s">
        <v>72</v>
      </c>
      <c r="Q7" s="208"/>
      <c r="R7" s="175" t="s">
        <v>288</v>
      </c>
      <c r="S7" s="176"/>
      <c r="T7" s="176"/>
      <c r="U7" s="176"/>
      <c r="V7" s="50" t="s">
        <v>73</v>
      </c>
      <c r="W7" s="268" t="s">
        <v>289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74</v>
      </c>
      <c r="AL7" s="83" t="s">
        <v>291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8"/>
      <c r="B8" s="173"/>
      <c r="C8" s="142" t="s">
        <v>206</v>
      </c>
      <c r="D8" s="143"/>
      <c r="E8" s="144" t="s">
        <v>207</v>
      </c>
      <c r="F8" s="145"/>
      <c r="G8" s="234"/>
      <c r="H8" s="234"/>
      <c r="I8" s="234"/>
      <c r="J8" s="234"/>
      <c r="K8" s="234"/>
      <c r="L8" s="234"/>
      <c r="M8" s="234"/>
      <c r="N8" s="234"/>
      <c r="O8" s="234"/>
      <c r="P8" s="167" t="s">
        <v>290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4" t="s">
        <v>292</v>
      </c>
      <c r="AL8" s="85"/>
      <c r="AM8" s="85"/>
      <c r="AN8" s="85"/>
      <c r="AO8" s="60" t="s">
        <v>76</v>
      </c>
      <c r="AP8" s="86" t="s">
        <v>293</v>
      </c>
      <c r="AQ8" s="85"/>
      <c r="AR8" s="85"/>
      <c r="AS8" s="87"/>
      <c r="AT8" s="77"/>
    </row>
    <row r="9" spans="1:51" ht="14.45" customHeight="1">
      <c r="A9" s="98" t="s">
        <v>150</v>
      </c>
      <c r="B9" s="173"/>
      <c r="C9" s="138" t="s">
        <v>212</v>
      </c>
      <c r="D9" s="139"/>
      <c r="E9" s="140" t="s">
        <v>213</v>
      </c>
      <c r="F9" s="141"/>
      <c r="G9" s="234">
        <v>506060129</v>
      </c>
      <c r="H9" s="234"/>
      <c r="I9" s="234"/>
      <c r="J9" s="234"/>
      <c r="K9" s="234"/>
      <c r="L9" s="234"/>
      <c r="M9" s="233" t="s">
        <v>295</v>
      </c>
      <c r="N9" s="234"/>
      <c r="O9" s="234"/>
      <c r="P9" s="207" t="s">
        <v>72</v>
      </c>
      <c r="Q9" s="208"/>
      <c r="R9" s="235" t="s">
        <v>214</v>
      </c>
      <c r="S9" s="176"/>
      <c r="T9" s="176"/>
      <c r="U9" s="176"/>
      <c r="V9" s="50" t="s">
        <v>73</v>
      </c>
      <c r="W9" s="164" t="s">
        <v>215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193</v>
      </c>
      <c r="AL9" s="88" t="s">
        <v>217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8"/>
      <c r="B10" s="173"/>
      <c r="C10" s="142" t="s">
        <v>210</v>
      </c>
      <c r="D10" s="143"/>
      <c r="E10" s="144" t="s">
        <v>211</v>
      </c>
      <c r="F10" s="145"/>
      <c r="G10" s="234"/>
      <c r="H10" s="234"/>
      <c r="I10" s="234"/>
      <c r="J10" s="234"/>
      <c r="K10" s="234"/>
      <c r="L10" s="234"/>
      <c r="M10" s="234"/>
      <c r="N10" s="234"/>
      <c r="O10" s="234"/>
      <c r="P10" s="167" t="s">
        <v>216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84" t="s">
        <v>218</v>
      </c>
      <c r="AL10" s="85"/>
      <c r="AM10" s="85"/>
      <c r="AN10" s="85"/>
      <c r="AO10" s="60" t="s">
        <v>195</v>
      </c>
      <c r="AP10" s="86" t="s">
        <v>219</v>
      </c>
      <c r="AQ10" s="85"/>
      <c r="AR10" s="85"/>
      <c r="AS10" s="87"/>
      <c r="AT10" s="78"/>
    </row>
    <row r="11" spans="1:51" ht="14.45" customHeight="1">
      <c r="A11" s="98" t="s">
        <v>151</v>
      </c>
      <c r="B11" s="173"/>
      <c r="C11" s="138" t="s">
        <v>212</v>
      </c>
      <c r="D11" s="139"/>
      <c r="E11" s="140" t="s">
        <v>221</v>
      </c>
      <c r="F11" s="141"/>
      <c r="G11" s="234">
        <v>505435571</v>
      </c>
      <c r="H11" s="234"/>
      <c r="I11" s="234"/>
      <c r="J11" s="234"/>
      <c r="K11" s="234"/>
      <c r="L11" s="234"/>
      <c r="M11" s="234"/>
      <c r="N11" s="234"/>
      <c r="O11" s="234"/>
      <c r="P11" s="207" t="s">
        <v>72</v>
      </c>
      <c r="Q11" s="208"/>
      <c r="R11" s="235" t="s">
        <v>214</v>
      </c>
      <c r="S11" s="176"/>
      <c r="T11" s="176"/>
      <c r="U11" s="176"/>
      <c r="V11" s="50" t="s">
        <v>73</v>
      </c>
      <c r="W11" s="164" t="s">
        <v>215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193</v>
      </c>
      <c r="AL11" s="88" t="s">
        <v>217</v>
      </c>
      <c r="AM11" s="83"/>
      <c r="AN11" s="83"/>
      <c r="AO11" s="83"/>
      <c r="AP11" s="83"/>
      <c r="AQ11" s="83"/>
      <c r="AR11" s="83"/>
      <c r="AS11" s="59" t="s">
        <v>194</v>
      </c>
      <c r="AT11" s="78">
        <v>20</v>
      </c>
    </row>
    <row r="12" spans="1:51" ht="18" customHeight="1">
      <c r="A12" s="98"/>
      <c r="B12" s="173"/>
      <c r="C12" s="142" t="s">
        <v>210</v>
      </c>
      <c r="D12" s="143"/>
      <c r="E12" s="144" t="s">
        <v>220</v>
      </c>
      <c r="F12" s="145"/>
      <c r="G12" s="234"/>
      <c r="H12" s="234"/>
      <c r="I12" s="234"/>
      <c r="J12" s="234"/>
      <c r="K12" s="234"/>
      <c r="L12" s="234"/>
      <c r="M12" s="234"/>
      <c r="N12" s="234"/>
      <c r="O12" s="234"/>
      <c r="P12" s="167" t="s">
        <v>216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84" t="s">
        <v>222</v>
      </c>
      <c r="AL12" s="85"/>
      <c r="AM12" s="85"/>
      <c r="AN12" s="85"/>
      <c r="AO12" s="60" t="s">
        <v>195</v>
      </c>
      <c r="AP12" s="86" t="s">
        <v>223</v>
      </c>
      <c r="AQ12" s="85"/>
      <c r="AR12" s="85"/>
      <c r="AS12" s="87"/>
      <c r="AT12" s="78"/>
    </row>
    <row r="13" spans="1:51" ht="15" customHeight="1">
      <c r="A13" s="98" t="s">
        <v>152</v>
      </c>
      <c r="B13" s="173"/>
      <c r="C13" s="138" t="s">
        <v>212</v>
      </c>
      <c r="D13" s="139"/>
      <c r="E13" s="140" t="s">
        <v>213</v>
      </c>
      <c r="F13" s="141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73"/>
      <c r="C14" s="142" t="s">
        <v>210</v>
      </c>
      <c r="D14" s="143"/>
      <c r="E14" s="144" t="s">
        <v>211</v>
      </c>
      <c r="F14" s="145"/>
      <c r="G14" s="238"/>
      <c r="H14" s="238"/>
      <c r="I14" s="238"/>
      <c r="J14" s="238"/>
      <c r="K14" s="238"/>
      <c r="L14" s="238"/>
      <c r="M14" s="238"/>
      <c r="N14" s="238"/>
      <c r="O14" s="2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9" t="s">
        <v>166</v>
      </c>
      <c r="B15" s="173"/>
      <c r="C15" s="138" t="s">
        <v>280</v>
      </c>
      <c r="D15" s="139"/>
      <c r="E15" s="140" t="s">
        <v>281</v>
      </c>
      <c r="F15" s="141"/>
      <c r="G15" s="238"/>
      <c r="H15" s="238"/>
      <c r="I15" s="238"/>
      <c r="J15" s="238"/>
      <c r="K15" s="238"/>
      <c r="L15" s="238"/>
      <c r="M15" s="238"/>
      <c r="N15" s="238"/>
      <c r="O15" s="238"/>
      <c r="P15" s="207" t="s">
        <v>72</v>
      </c>
      <c r="Q15" s="208"/>
      <c r="R15" s="235" t="s">
        <v>282</v>
      </c>
      <c r="S15" s="176"/>
      <c r="T15" s="176"/>
      <c r="U15" s="176"/>
      <c r="V15" s="49" t="s">
        <v>73</v>
      </c>
      <c r="W15" s="164" t="s">
        <v>283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193</v>
      </c>
      <c r="AL15" s="83" t="s">
        <v>285</v>
      </c>
      <c r="AM15" s="83"/>
      <c r="AN15" s="83"/>
      <c r="AO15" s="83"/>
      <c r="AP15" s="83"/>
      <c r="AQ15" s="83"/>
      <c r="AR15" s="83"/>
      <c r="AS15" s="59" t="s">
        <v>194</v>
      </c>
      <c r="AT15" s="78">
        <v>62</v>
      </c>
    </row>
    <row r="16" spans="1:51" ht="18" customHeight="1">
      <c r="A16" s="98"/>
      <c r="B16" s="173"/>
      <c r="C16" s="142" t="s">
        <v>278</v>
      </c>
      <c r="D16" s="143"/>
      <c r="E16" s="144" t="s">
        <v>279</v>
      </c>
      <c r="F16" s="145"/>
      <c r="G16" s="238"/>
      <c r="H16" s="238"/>
      <c r="I16" s="238"/>
      <c r="J16" s="238"/>
      <c r="K16" s="238"/>
      <c r="L16" s="238"/>
      <c r="M16" s="238"/>
      <c r="N16" s="238"/>
      <c r="O16" s="238"/>
      <c r="P16" s="167" t="s">
        <v>284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84" t="s">
        <v>286</v>
      </c>
      <c r="AL16" s="85"/>
      <c r="AM16" s="85"/>
      <c r="AN16" s="85"/>
      <c r="AO16" s="60" t="s">
        <v>195</v>
      </c>
      <c r="AP16" s="86" t="s">
        <v>287</v>
      </c>
      <c r="AQ16" s="85"/>
      <c r="AR16" s="85"/>
      <c r="AS16" s="87"/>
      <c r="AT16" s="78"/>
    </row>
    <row r="17" spans="1:46">
      <c r="A17" s="98" t="s">
        <v>6</v>
      </c>
      <c r="B17" s="173"/>
      <c r="C17" s="226" t="str">
        <f>IF(P16="","",P16)</f>
        <v>千葉県富津市上飯野1477-1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3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73"/>
      <c r="C19" s="226" t="str">
        <f>IF(AL15="","",AL15&amp;"-"&amp;AK16&amp;"-"&amp;AP16)</f>
        <v>0439-87-8731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73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73"/>
      <c r="C21" s="248" t="s">
        <v>291</v>
      </c>
      <c r="D21" s="240"/>
      <c r="E21" s="240">
        <v>2163</v>
      </c>
      <c r="F21" s="240"/>
      <c r="G21" s="240">
        <v>8250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3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71" t="s">
        <v>154</v>
      </c>
      <c r="C23" s="227" t="s">
        <v>173</v>
      </c>
      <c r="D23" s="228"/>
      <c r="E23" s="229" t="s">
        <v>174</v>
      </c>
      <c r="F23" s="230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170" t="s">
        <v>167</v>
      </c>
      <c r="Q23" s="171"/>
      <c r="R23" s="171"/>
      <c r="S23" s="171"/>
      <c r="T23" s="17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73"/>
      <c r="C24" s="215" t="s">
        <v>171</v>
      </c>
      <c r="D24" s="216"/>
      <c r="E24" s="217" t="s">
        <v>172</v>
      </c>
      <c r="F24" s="218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4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36" t="s">
        <v>229</v>
      </c>
      <c r="C25" s="138" t="s">
        <v>226</v>
      </c>
      <c r="D25" s="139"/>
      <c r="E25" s="140" t="s">
        <v>227</v>
      </c>
      <c r="F25" s="141"/>
      <c r="G25" s="125">
        <v>5</v>
      </c>
      <c r="H25" s="126"/>
      <c r="I25" s="129" t="s">
        <v>228</v>
      </c>
      <c r="J25" s="130"/>
      <c r="K25" s="130"/>
      <c r="L25" s="126"/>
      <c r="M25" s="125">
        <v>516117330</v>
      </c>
      <c r="N25" s="130"/>
      <c r="O25" s="126"/>
      <c r="P25" s="125">
        <v>150</v>
      </c>
      <c r="Q25" s="130"/>
      <c r="R25" s="130"/>
      <c r="S25" s="130"/>
      <c r="T25" s="132"/>
      <c r="U25" s="1"/>
      <c r="V25" s="1"/>
      <c r="W25" s="1"/>
      <c r="X25" s="1"/>
      <c r="Y25" s="242">
        <v>13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224</v>
      </c>
      <c r="D26" s="143"/>
      <c r="E26" s="144" t="s">
        <v>225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232</v>
      </c>
      <c r="D27" s="139"/>
      <c r="E27" s="140" t="s">
        <v>233</v>
      </c>
      <c r="F27" s="141"/>
      <c r="G27" s="125">
        <v>5</v>
      </c>
      <c r="H27" s="126"/>
      <c r="I27" s="129" t="s">
        <v>234</v>
      </c>
      <c r="J27" s="130"/>
      <c r="K27" s="130"/>
      <c r="L27" s="126"/>
      <c r="M27" s="125">
        <v>521730462</v>
      </c>
      <c r="N27" s="130"/>
      <c r="O27" s="126"/>
      <c r="P27" s="125">
        <v>155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230</v>
      </c>
      <c r="D28" s="143"/>
      <c r="E28" s="144" t="s">
        <v>231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237</v>
      </c>
      <c r="D29" s="139"/>
      <c r="E29" s="140" t="s">
        <v>238</v>
      </c>
      <c r="F29" s="141"/>
      <c r="G29" s="125">
        <v>3</v>
      </c>
      <c r="H29" s="126"/>
      <c r="I29" s="129" t="s">
        <v>296</v>
      </c>
      <c r="J29" s="130"/>
      <c r="K29" s="130"/>
      <c r="L29" s="126"/>
      <c r="M29" s="125">
        <v>520993394</v>
      </c>
      <c r="N29" s="130"/>
      <c r="O29" s="126"/>
      <c r="P29" s="125">
        <v>135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235</v>
      </c>
      <c r="D30" s="143"/>
      <c r="E30" s="144" t="s">
        <v>236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241</v>
      </c>
      <c r="D31" s="139"/>
      <c r="E31" s="140" t="s">
        <v>242</v>
      </c>
      <c r="F31" s="141"/>
      <c r="G31" s="125">
        <v>5</v>
      </c>
      <c r="H31" s="126"/>
      <c r="I31" s="129" t="s">
        <v>243</v>
      </c>
      <c r="J31" s="130"/>
      <c r="K31" s="130"/>
      <c r="L31" s="126"/>
      <c r="M31" s="125">
        <v>521897806</v>
      </c>
      <c r="N31" s="130"/>
      <c r="O31" s="126"/>
      <c r="P31" s="125">
        <v>155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239</v>
      </c>
      <c r="D32" s="143"/>
      <c r="E32" s="144" t="s">
        <v>240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246</v>
      </c>
      <c r="D33" s="139"/>
      <c r="E33" s="140" t="s">
        <v>249</v>
      </c>
      <c r="F33" s="141"/>
      <c r="G33" s="125">
        <v>2</v>
      </c>
      <c r="H33" s="126"/>
      <c r="I33" s="129" t="s">
        <v>243</v>
      </c>
      <c r="J33" s="130"/>
      <c r="K33" s="130"/>
      <c r="L33" s="126"/>
      <c r="M33" s="125">
        <v>520497779</v>
      </c>
      <c r="N33" s="130"/>
      <c r="O33" s="126"/>
      <c r="P33" s="125">
        <v>135</v>
      </c>
      <c r="Q33" s="130"/>
      <c r="R33" s="130"/>
      <c r="S33" s="130"/>
      <c r="T33" s="132"/>
      <c r="U33" s="1"/>
      <c r="V33" s="1"/>
      <c r="W33" s="1"/>
      <c r="X33" s="1"/>
      <c r="Y33" s="158" t="s">
        <v>229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244</v>
      </c>
      <c r="D34" s="143"/>
      <c r="E34" s="144" t="s">
        <v>245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208</v>
      </c>
      <c r="D35" s="139"/>
      <c r="E35" s="140" t="s">
        <v>248</v>
      </c>
      <c r="F35" s="141"/>
      <c r="G35" s="125">
        <v>2</v>
      </c>
      <c r="H35" s="126"/>
      <c r="I35" s="129" t="s">
        <v>243</v>
      </c>
      <c r="J35" s="130"/>
      <c r="K35" s="130"/>
      <c r="L35" s="126"/>
      <c r="M35" s="125">
        <v>521194318</v>
      </c>
      <c r="N35" s="130"/>
      <c r="O35" s="126"/>
      <c r="P35" s="125">
        <v>135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206</v>
      </c>
      <c r="D36" s="143"/>
      <c r="E36" s="144" t="s">
        <v>247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252</v>
      </c>
      <c r="D37" s="139"/>
      <c r="E37" s="140" t="s">
        <v>253</v>
      </c>
      <c r="F37" s="141"/>
      <c r="G37" s="125">
        <v>4</v>
      </c>
      <c r="H37" s="126"/>
      <c r="I37" s="129" t="s">
        <v>254</v>
      </c>
      <c r="J37" s="130"/>
      <c r="K37" s="130"/>
      <c r="L37" s="126"/>
      <c r="M37" s="125">
        <v>521730486</v>
      </c>
      <c r="N37" s="130"/>
      <c r="O37" s="126"/>
      <c r="P37" s="125">
        <v>145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250</v>
      </c>
      <c r="D38" s="143"/>
      <c r="E38" s="144" t="s">
        <v>251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257</v>
      </c>
      <c r="D39" s="139"/>
      <c r="E39" s="140" t="s">
        <v>227</v>
      </c>
      <c r="F39" s="141"/>
      <c r="G39" s="125">
        <v>2</v>
      </c>
      <c r="H39" s="126"/>
      <c r="I39" s="129" t="s">
        <v>243</v>
      </c>
      <c r="J39" s="130"/>
      <c r="K39" s="130"/>
      <c r="L39" s="126"/>
      <c r="M39" s="125">
        <v>521730516</v>
      </c>
      <c r="N39" s="130"/>
      <c r="O39" s="126"/>
      <c r="P39" s="125">
        <v>130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255</v>
      </c>
      <c r="D40" s="143"/>
      <c r="E40" s="144" t="s">
        <v>256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260</v>
      </c>
      <c r="D41" s="139"/>
      <c r="E41" s="140" t="s">
        <v>261</v>
      </c>
      <c r="F41" s="141"/>
      <c r="G41" s="125">
        <v>3</v>
      </c>
      <c r="H41" s="126"/>
      <c r="I41" s="129" t="s">
        <v>243</v>
      </c>
      <c r="J41" s="130"/>
      <c r="K41" s="130"/>
      <c r="L41" s="126"/>
      <c r="M41" s="125">
        <v>516117330</v>
      </c>
      <c r="N41" s="130"/>
      <c r="O41" s="126"/>
      <c r="P41" s="125">
        <v>135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258</v>
      </c>
      <c r="D42" s="143"/>
      <c r="E42" s="144" t="s">
        <v>259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264</v>
      </c>
      <c r="D43" s="139"/>
      <c r="E43" s="140" t="s">
        <v>265</v>
      </c>
      <c r="F43" s="141"/>
      <c r="G43" s="125">
        <v>2</v>
      </c>
      <c r="H43" s="126"/>
      <c r="I43" s="129" t="s">
        <v>228</v>
      </c>
      <c r="J43" s="130"/>
      <c r="K43" s="130"/>
      <c r="L43" s="126"/>
      <c r="M43" s="125">
        <v>521876832</v>
      </c>
      <c r="N43" s="130"/>
      <c r="O43" s="126"/>
      <c r="P43" s="125">
        <v>135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262</v>
      </c>
      <c r="D44" s="143"/>
      <c r="E44" s="144" t="s">
        <v>263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268</v>
      </c>
      <c r="D45" s="139"/>
      <c r="E45" s="140" t="s">
        <v>271</v>
      </c>
      <c r="F45" s="141"/>
      <c r="G45" s="125">
        <v>3</v>
      </c>
      <c r="H45" s="126"/>
      <c r="I45" s="129" t="s">
        <v>269</v>
      </c>
      <c r="J45" s="130"/>
      <c r="K45" s="130"/>
      <c r="L45" s="126"/>
      <c r="M45" s="125">
        <v>521730509</v>
      </c>
      <c r="N45" s="130"/>
      <c r="O45" s="126"/>
      <c r="P45" s="125">
        <v>135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266</v>
      </c>
      <c r="D46" s="143"/>
      <c r="E46" s="144" t="s">
        <v>267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264</v>
      </c>
      <c r="D47" s="139"/>
      <c r="E47" s="140" t="s">
        <v>273</v>
      </c>
      <c r="F47" s="141"/>
      <c r="G47" s="125">
        <v>3</v>
      </c>
      <c r="H47" s="126"/>
      <c r="I47" s="129" t="s">
        <v>274</v>
      </c>
      <c r="J47" s="130"/>
      <c r="K47" s="130"/>
      <c r="L47" s="126"/>
      <c r="M47" s="125">
        <v>521730493</v>
      </c>
      <c r="N47" s="130"/>
      <c r="O47" s="126"/>
      <c r="P47" s="125">
        <v>135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 t="s">
        <v>262</v>
      </c>
      <c r="D48" s="223"/>
      <c r="E48" s="224" t="s">
        <v>272</v>
      </c>
      <c r="F48" s="225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>
        <v>13</v>
      </c>
      <c r="C49" s="101" t="s">
        <v>277</v>
      </c>
      <c r="D49" s="102"/>
      <c r="E49" s="103" t="s">
        <v>270</v>
      </c>
      <c r="F49" s="104"/>
      <c r="G49" s="89">
        <v>3</v>
      </c>
      <c r="H49" s="91"/>
      <c r="I49" s="119" t="s">
        <v>269</v>
      </c>
      <c r="J49" s="90"/>
      <c r="K49" s="90"/>
      <c r="L49" s="91"/>
      <c r="M49" s="89">
        <v>521876825</v>
      </c>
      <c r="N49" s="90"/>
      <c r="O49" s="91"/>
      <c r="P49" s="89">
        <v>140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 t="s">
        <v>275</v>
      </c>
      <c r="D50" s="106"/>
      <c r="E50" s="107" t="s">
        <v>276</v>
      </c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15"/>
      <c r="D51" s="102"/>
      <c r="E51" s="102"/>
      <c r="F51" s="104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6"/>
      <c r="D52" s="117"/>
      <c r="E52" s="117"/>
      <c r="F52" s="118"/>
      <c r="G52" s="109"/>
      <c r="H52" s="110"/>
      <c r="I52" s="109"/>
      <c r="J52" s="111"/>
      <c r="K52" s="111"/>
      <c r="L52" s="110"/>
      <c r="M52" s="109"/>
      <c r="N52" s="111"/>
      <c r="O52" s="110"/>
      <c r="P52" s="109"/>
      <c r="Q52" s="111"/>
      <c r="R52" s="111"/>
      <c r="S52" s="111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 t="s">
        <v>297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73" t="s">
        <v>0</v>
      </c>
      <c r="B2" s="273"/>
      <c r="C2" s="284" t="str">
        <f>IF(入力!C3="","",入力!C3)</f>
        <v>ミサキジュニアVBC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85" t="str">
        <f>IF(入力!C4="","",IF(入力!C5="",入力!C4,入力!C4&amp;"　　"&amp;入力!C5))</f>
        <v/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飛澤　新一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506013121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>0379937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2</v>
      </c>
      <c r="B9" s="273"/>
      <c r="C9" s="274" t="str">
        <f>IF(入力!C10="","",入力!C10&amp;"　"&amp;入力!E10)</f>
        <v>下平　恒子</v>
      </c>
      <c r="D9" s="275"/>
      <c r="E9" s="275"/>
      <c r="F9" s="275"/>
      <c r="G9" s="281">
        <f>IF(入力!G9="","",入力!G9)</f>
        <v>506060129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0379935</v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3</v>
      </c>
      <c r="B11" s="273"/>
      <c r="C11" s="274" t="str">
        <f>IF(入力!C12="","",入力!C12&amp;"　"&amp;入力!E12)</f>
        <v>下平　有吾</v>
      </c>
      <c r="D11" s="275"/>
      <c r="E11" s="275"/>
      <c r="F11" s="275"/>
      <c r="G11" s="281">
        <f>IF(入力!G11="","",入力!G11)</f>
        <v>505435571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下平　恒子</v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鈴木　芳保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3" t="s">
        <v>6</v>
      </c>
      <c r="B17" s="273"/>
      <c r="C17" s="284" t="str">
        <f>IF(入力!C17="","",入力!C17&amp;"　"&amp;入力!E17)</f>
        <v>千葉県富津市上飯野1477-1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0439-87-8731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090－2163－8250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橘　潤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富津市立飯野小学校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516117330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平原　穏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富津市立青堀小学校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521730462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久保田　果莉那</v>
      </c>
      <c r="D29" s="275"/>
      <c r="E29" s="275"/>
      <c r="F29" s="275"/>
      <c r="G29" s="273">
        <f>IF(入力!G29="","",入力!G29)</f>
        <v>3</v>
      </c>
      <c r="H29" s="273" t="str">
        <f>IF(入力!H29="","",入力!H29)</f>
        <v/>
      </c>
      <c r="I29" s="273" t="str">
        <f>IF(入力!I29="","",入力!I29)</f>
        <v>君津市立貞元小学校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520993394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磯野　莉央奈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富津市立青堀小学校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521897806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佐久間　彩花</v>
      </c>
      <c r="D33" s="275"/>
      <c r="E33" s="275"/>
      <c r="F33" s="275"/>
      <c r="G33" s="273">
        <f>IF(入力!G33="","",入力!G33)</f>
        <v>2</v>
      </c>
      <c r="H33" s="273" t="str">
        <f>IF(入力!H33="","",入力!H33)</f>
        <v/>
      </c>
      <c r="I33" s="273" t="str">
        <f>IF(入力!I33="","",入力!I33)</f>
        <v>富津市立青堀小学校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520497779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飛澤　凛</v>
      </c>
      <c r="D35" s="275"/>
      <c r="E35" s="275"/>
      <c r="F35" s="275"/>
      <c r="G35" s="273">
        <f>IF(入力!G35="","",入力!G35)</f>
        <v>2</v>
      </c>
      <c r="H35" s="273" t="str">
        <f>IF(入力!H35="","",入力!H35)</f>
        <v/>
      </c>
      <c r="I35" s="273" t="str">
        <f>IF(入力!I35="","",入力!I35)</f>
        <v>富津市立青堀小学校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521194318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本田　ふうか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君津市立周西小学校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521730486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川野　隼</v>
      </c>
      <c r="D39" s="275"/>
      <c r="E39" s="275"/>
      <c r="F39" s="275"/>
      <c r="G39" s="273">
        <f>IF(入力!G39="","",入力!G39)</f>
        <v>2</v>
      </c>
      <c r="H39" s="273" t="str">
        <f>IF(入力!H39="","",入力!H39)</f>
        <v/>
      </c>
      <c r="I39" s="273" t="str">
        <f>IF(入力!I39="","",入力!I39)</f>
        <v>富津市立青堀小学校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521730516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森田　大智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富津市立青堀小学校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516117330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山田　さくら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富津市立飯野小学校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521876832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中西　悠月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富津市立富津小学校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521730509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山田　菜央</v>
      </c>
      <c r="D47" s="275"/>
      <c r="E47" s="275"/>
      <c r="F47" s="275"/>
      <c r="G47" s="273">
        <f>IF(入力!G47="","",入力!G47)</f>
        <v>3</v>
      </c>
      <c r="H47" s="273" t="str">
        <f>IF(入力!H47="","",入力!H47)</f>
        <v/>
      </c>
      <c r="I47" s="273" t="str">
        <f>IF(入力!I47="","",入力!I47)</f>
        <v>富津市立青堀小学校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521730493</v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1"/>
      <c r="I14" s="372"/>
      <c r="J14" s="37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ミサキジュニアVBC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419" t="s">
        <v>67</v>
      </c>
      <c r="Z16" s="420"/>
      <c r="AA16" s="420"/>
      <c r="AB16" s="420"/>
      <c r="AC16" s="420"/>
      <c r="AD16" s="420"/>
      <c r="AE16" s="420"/>
      <c r="AF16" s="420"/>
      <c r="AG16" s="420"/>
      <c r="AH16" s="420"/>
      <c r="AI16" s="421"/>
      <c r="AJ16" s="378" t="s">
        <v>38</v>
      </c>
      <c r="AK16" s="379"/>
      <c r="AL16" s="379"/>
      <c r="AM16" s="380"/>
      <c r="AN16" s="403" t="str">
        <f>IF(入力!P3="","",入力!P3)</f>
        <v>富津市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内房</v>
      </c>
      <c r="BA16" s="392"/>
      <c r="BB16" s="392"/>
      <c r="BC16" s="392"/>
      <c r="BD16" s="392"/>
      <c r="BE16" s="392"/>
      <c r="BF16" s="439" t="s">
        <v>40</v>
      </c>
    </row>
    <row r="17" spans="3:58" ht="4.5" customHeight="1">
      <c r="C17" s="438"/>
      <c r="D17" s="330"/>
      <c r="E17" s="330"/>
      <c r="F17" s="330"/>
      <c r="G17" s="390"/>
      <c r="H17" s="401" t="str">
        <f>IF(入力!C3="","",入力!C3)</f>
        <v>ミサキジュニアVBC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(男女混合)</v>
      </c>
      <c r="V17" s="397"/>
      <c r="W17" s="397"/>
      <c r="X17" s="398"/>
      <c r="Y17" s="422" t="str">
        <f>IF(入力!C4="","",入力!C4)</f>
        <v/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4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30"/>
      <c r="AX17" s="330"/>
      <c r="AY17" s="390"/>
      <c r="AZ17" s="393"/>
      <c r="BA17" s="394"/>
      <c r="BB17" s="394"/>
      <c r="BC17" s="394"/>
      <c r="BD17" s="394"/>
      <c r="BE17" s="394"/>
      <c r="BF17" s="440"/>
    </row>
    <row r="18" spans="3:58" ht="16.5" customHeight="1">
      <c r="C18" s="368"/>
      <c r="D18" s="331"/>
      <c r="E18" s="331"/>
      <c r="F18" s="331"/>
      <c r="G18" s="369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99"/>
      <c r="V18" s="399"/>
      <c r="W18" s="399"/>
      <c r="X18" s="400"/>
      <c r="Y18" s="425"/>
      <c r="Z18" s="426"/>
      <c r="AA18" s="426"/>
      <c r="AB18" s="426"/>
      <c r="AC18" s="426"/>
      <c r="AD18" s="426"/>
      <c r="AE18" s="426"/>
      <c r="AF18" s="426"/>
      <c r="AG18" s="426"/>
      <c r="AH18" s="426"/>
      <c r="AI18" s="427"/>
      <c r="AJ18" s="384"/>
      <c r="AK18" s="359"/>
      <c r="AL18" s="359"/>
      <c r="AM18" s="385"/>
      <c r="AN18" s="407"/>
      <c r="AO18" s="408"/>
      <c r="AP18" s="408"/>
      <c r="AQ18" s="408"/>
      <c r="AR18" s="408"/>
      <c r="AS18" s="408"/>
      <c r="AT18" s="359"/>
      <c r="AU18" s="385"/>
      <c r="AV18" s="355"/>
      <c r="AW18" s="331"/>
      <c r="AX18" s="331"/>
      <c r="AY18" s="369"/>
      <c r="AZ18" s="395" t="str">
        <f>IF(入力!AE5="","",入力!AE5)</f>
        <v>青堀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76" t="s">
        <v>42</v>
      </c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 t="s">
        <v>69</v>
      </c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 t="s">
        <v>70</v>
      </c>
      <c r="AT19" s="376"/>
      <c r="AU19" s="376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  <c r="BF19" s="377"/>
    </row>
    <row r="20" spans="3:58" ht="15" customHeight="1">
      <c r="C20" s="442" t="s">
        <v>43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441" t="str">
        <f>IF(入力!J7="","",入力!J7)</f>
        <v/>
      </c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 t="str">
        <f>IF(入力!J9="","",入力!J9)</f>
        <v/>
      </c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 t="str">
        <f>IF(入力!J11="","",入力!J11)</f>
        <v/>
      </c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3"/>
    </row>
    <row r="21" spans="3:58" ht="15" customHeight="1">
      <c r="C21" s="442" t="s">
        <v>44</v>
      </c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441" t="str">
        <f>IF(入力!M7="","",入力!M7)</f>
        <v>0379937</v>
      </c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 t="str">
        <f>IF(入力!M9="","",入力!M9)</f>
        <v>0379935</v>
      </c>
      <c r="AE21" s="441"/>
      <c r="AF21" s="441"/>
      <c r="AG21" s="441"/>
      <c r="AH21" s="441"/>
      <c r="AI21" s="441"/>
      <c r="AJ21" s="441"/>
      <c r="AK21" s="441"/>
      <c r="AL21" s="441"/>
      <c r="AM21" s="441"/>
      <c r="AN21" s="441"/>
      <c r="AO21" s="441"/>
      <c r="AP21" s="441"/>
      <c r="AQ21" s="441"/>
      <c r="AR21" s="441"/>
      <c r="AS21" s="441" t="str">
        <f>IF(入力!M11="","",入力!M11)</f>
        <v/>
      </c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3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ヒザワ　シンイチ</v>
      </c>
      <c r="I22" s="335"/>
      <c r="J22" s="335"/>
      <c r="K22" s="335"/>
      <c r="L22" s="335"/>
      <c r="M22" s="335"/>
      <c r="N22" s="335"/>
      <c r="O22" s="335"/>
      <c r="P22" s="335"/>
      <c r="Q22" s="344"/>
      <c r="R22" s="336" t="s">
        <v>45</v>
      </c>
      <c r="S22" s="335"/>
      <c r="T22" s="345">
        <f>IF(入力!AT7="","",入力!AT7)</f>
        <v>58</v>
      </c>
      <c r="U22" s="346"/>
      <c r="V22" s="347"/>
      <c r="W22" s="336" t="s">
        <v>46</v>
      </c>
      <c r="X22" s="336"/>
      <c r="Y22" s="336"/>
      <c r="Z22" s="14" t="s">
        <v>72</v>
      </c>
      <c r="AA22" s="15"/>
      <c r="AB22" s="335" t="str">
        <f>IF(入力!R7="","",入力!R7)</f>
        <v>293</v>
      </c>
      <c r="AC22" s="335"/>
      <c r="AD22" s="335"/>
      <c r="AE22" s="335"/>
      <c r="AF22" s="16" t="s">
        <v>73</v>
      </c>
      <c r="AG22" s="335" t="str">
        <f>IF(入力!W7="","",入力!W7)</f>
        <v>0013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44"/>
      <c r="AU22" s="336" t="s">
        <v>47</v>
      </c>
      <c r="AV22" s="335"/>
      <c r="AW22" s="335"/>
      <c r="AX22" s="17" t="s">
        <v>74</v>
      </c>
      <c r="AY22" s="335" t="str">
        <f>IF(入力!AL7="","",入力!AL7)</f>
        <v>090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8" t="s">
        <v>48</v>
      </c>
      <c r="D23" s="331"/>
      <c r="E23" s="331"/>
      <c r="F23" s="331"/>
      <c r="G23" s="369"/>
      <c r="H23" s="371" t="str">
        <f>IF(入力!C8="","",入力!C8&amp;"　"&amp;入力!E8)</f>
        <v>飛澤　新一</v>
      </c>
      <c r="I23" s="372"/>
      <c r="J23" s="372"/>
      <c r="K23" s="372"/>
      <c r="L23" s="372"/>
      <c r="M23" s="372"/>
      <c r="N23" s="372"/>
      <c r="O23" s="372"/>
      <c r="P23" s="372"/>
      <c r="Q23" s="373"/>
      <c r="R23" s="331"/>
      <c r="S23" s="331"/>
      <c r="T23" s="360"/>
      <c r="U23" s="361"/>
      <c r="V23" s="362"/>
      <c r="W23" s="359"/>
      <c r="X23" s="359"/>
      <c r="Y23" s="359"/>
      <c r="Z23" s="352" t="str">
        <f>IF(入力!P8="","",入力!P8)</f>
        <v>千葉県富津市西川928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1"/>
      <c r="AV23" s="331"/>
      <c r="AW23" s="331"/>
      <c r="AX23" s="355" t="str">
        <f>IF(入力!AK8="","",入力!AK8)</f>
        <v>8890</v>
      </c>
      <c r="AY23" s="331"/>
      <c r="AZ23" s="331"/>
      <c r="BA23" s="331"/>
      <c r="BB23" s="19" t="s">
        <v>76</v>
      </c>
      <c r="BC23" s="331" t="str">
        <f>IF(入力!AP8="","",入力!AP8)</f>
        <v>9346</v>
      </c>
      <c r="BD23" s="331"/>
      <c r="BE23" s="331"/>
      <c r="BF23" s="351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シモヒラ　ツネコ</v>
      </c>
      <c r="I24" s="335"/>
      <c r="J24" s="335"/>
      <c r="K24" s="335"/>
      <c r="L24" s="335"/>
      <c r="M24" s="335"/>
      <c r="N24" s="335"/>
      <c r="O24" s="335"/>
      <c r="P24" s="335"/>
      <c r="Q24" s="344"/>
      <c r="R24" s="336" t="s">
        <v>45</v>
      </c>
      <c r="S24" s="335"/>
      <c r="T24" s="345">
        <f>IF(入力!AT9="","",入力!AT9)</f>
        <v>53</v>
      </c>
      <c r="U24" s="346"/>
      <c r="V24" s="347"/>
      <c r="W24" s="336" t="s">
        <v>46</v>
      </c>
      <c r="X24" s="336"/>
      <c r="Y24" s="336"/>
      <c r="Z24" s="14" t="s">
        <v>72</v>
      </c>
      <c r="AA24" s="15"/>
      <c r="AB24" s="335" t="str">
        <f>IF(入力!R9="","",入力!R9)</f>
        <v>299</v>
      </c>
      <c r="AC24" s="335"/>
      <c r="AD24" s="335"/>
      <c r="AE24" s="335"/>
      <c r="AF24" s="16" t="s">
        <v>73</v>
      </c>
      <c r="AG24" s="335" t="str">
        <f>IF(入力!W9="","",入力!W9)</f>
        <v>1163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44"/>
      <c r="AU24" s="336" t="s">
        <v>47</v>
      </c>
      <c r="AV24" s="335"/>
      <c r="AW24" s="335"/>
      <c r="AX24" s="17" t="s">
        <v>74</v>
      </c>
      <c r="AY24" s="335" t="str">
        <f>IF(入力!AL9="","",入力!AL9)</f>
        <v>090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8" t="s">
        <v>78</v>
      </c>
      <c r="D25" s="331"/>
      <c r="E25" s="331"/>
      <c r="F25" s="331"/>
      <c r="G25" s="369"/>
      <c r="H25" s="371" t="str">
        <f>IF(入力!C10="","",入力!C10&amp;"　"&amp;入力!E10)</f>
        <v>下平　恒子</v>
      </c>
      <c r="I25" s="372"/>
      <c r="J25" s="372"/>
      <c r="K25" s="372"/>
      <c r="L25" s="372"/>
      <c r="M25" s="372"/>
      <c r="N25" s="372"/>
      <c r="O25" s="372"/>
      <c r="P25" s="372"/>
      <c r="Q25" s="373"/>
      <c r="R25" s="331"/>
      <c r="S25" s="331"/>
      <c r="T25" s="360"/>
      <c r="U25" s="361"/>
      <c r="V25" s="362"/>
      <c r="W25" s="359"/>
      <c r="X25" s="359"/>
      <c r="Y25" s="359"/>
      <c r="Z25" s="352" t="str">
        <f>IF(入力!P10="","",入力!P10)</f>
        <v>千葉県君津市杢師4-13-6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1"/>
      <c r="AV25" s="331"/>
      <c r="AW25" s="331"/>
      <c r="AX25" s="355" t="str">
        <f>IF(入力!AK10="","",入力!AK10)</f>
        <v>2566</v>
      </c>
      <c r="AY25" s="331"/>
      <c r="AZ25" s="331"/>
      <c r="BA25" s="331"/>
      <c r="BB25" s="19" t="s">
        <v>76</v>
      </c>
      <c r="BC25" s="331" t="str">
        <f>IF(入力!AP10="","",入力!AP10)</f>
        <v>2851</v>
      </c>
      <c r="BD25" s="331"/>
      <c r="BE25" s="331"/>
      <c r="BF25" s="351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シモヒラ　ユウゴ</v>
      </c>
      <c r="I26" s="335"/>
      <c r="J26" s="335"/>
      <c r="K26" s="335"/>
      <c r="L26" s="335"/>
      <c r="M26" s="335"/>
      <c r="N26" s="335"/>
      <c r="O26" s="335"/>
      <c r="P26" s="335"/>
      <c r="Q26" s="344"/>
      <c r="R26" s="336" t="s">
        <v>45</v>
      </c>
      <c r="S26" s="335"/>
      <c r="T26" s="345">
        <f>IF(入力!AT11="","",入力!AT11)</f>
        <v>20</v>
      </c>
      <c r="U26" s="346"/>
      <c r="V26" s="347"/>
      <c r="W26" s="336" t="s">
        <v>46</v>
      </c>
      <c r="X26" s="336"/>
      <c r="Y26" s="336"/>
      <c r="Z26" s="14" t="s">
        <v>72</v>
      </c>
      <c r="AA26" s="15"/>
      <c r="AB26" s="335" t="str">
        <f>IF(入力!R11="","",入力!R11)</f>
        <v>299</v>
      </c>
      <c r="AC26" s="335"/>
      <c r="AD26" s="335"/>
      <c r="AE26" s="335"/>
      <c r="AF26" s="16" t="s">
        <v>73</v>
      </c>
      <c r="AG26" s="335" t="str">
        <f>IF(入力!W11="","",入力!W11)</f>
        <v>1163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44"/>
      <c r="AU26" s="336" t="s">
        <v>47</v>
      </c>
      <c r="AV26" s="335"/>
      <c r="AW26" s="335"/>
      <c r="AX26" s="17" t="s">
        <v>74</v>
      </c>
      <c r="AY26" s="335" t="str">
        <f>IF(入力!AL11="","",入力!AL11)</f>
        <v>090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8" t="s">
        <v>79</v>
      </c>
      <c r="D27" s="331"/>
      <c r="E27" s="331"/>
      <c r="F27" s="331"/>
      <c r="G27" s="369"/>
      <c r="H27" s="371" t="str">
        <f>IF(入力!C12="","",入力!C12&amp;"　"&amp;入力!E12)</f>
        <v>下平　有吾</v>
      </c>
      <c r="I27" s="372"/>
      <c r="J27" s="372"/>
      <c r="K27" s="372"/>
      <c r="L27" s="372"/>
      <c r="M27" s="372"/>
      <c r="N27" s="372"/>
      <c r="O27" s="372"/>
      <c r="P27" s="372"/>
      <c r="Q27" s="373"/>
      <c r="R27" s="331"/>
      <c r="S27" s="331"/>
      <c r="T27" s="360"/>
      <c r="U27" s="361"/>
      <c r="V27" s="362"/>
      <c r="W27" s="359"/>
      <c r="X27" s="359"/>
      <c r="Y27" s="359"/>
      <c r="Z27" s="352" t="str">
        <f>IF(入力!P12="","",入力!P12)</f>
        <v>千葉県君津市杢師4-13-6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1"/>
      <c r="AV27" s="331"/>
      <c r="AW27" s="331"/>
      <c r="AX27" s="355" t="str">
        <f>IF(入力!AK12="","",入力!AK12)</f>
        <v>7724</v>
      </c>
      <c r="AY27" s="331"/>
      <c r="AZ27" s="331"/>
      <c r="BA27" s="331"/>
      <c r="BB27" s="19" t="s">
        <v>76</v>
      </c>
      <c r="BC27" s="331" t="str">
        <f>IF(入力!AP12="","",入力!AP12)</f>
        <v>3278</v>
      </c>
      <c r="BD27" s="331"/>
      <c r="BE27" s="331"/>
      <c r="BF27" s="351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スズキ　ヨシオ</v>
      </c>
      <c r="I28" s="335"/>
      <c r="J28" s="335"/>
      <c r="K28" s="335"/>
      <c r="L28" s="335"/>
      <c r="M28" s="335"/>
      <c r="N28" s="335"/>
      <c r="O28" s="335"/>
      <c r="P28" s="335"/>
      <c r="Q28" s="344"/>
      <c r="R28" s="336" t="s">
        <v>45</v>
      </c>
      <c r="S28" s="335"/>
      <c r="T28" s="345">
        <f>IF(入力!AT15="","",入力!AT15)</f>
        <v>62</v>
      </c>
      <c r="U28" s="346"/>
      <c r="V28" s="347"/>
      <c r="W28" s="336" t="s">
        <v>46</v>
      </c>
      <c r="X28" s="336"/>
      <c r="Y28" s="336"/>
      <c r="Z28" s="14" t="s">
        <v>72</v>
      </c>
      <c r="AA28" s="15"/>
      <c r="AB28" s="335" t="str">
        <f>IF(入力!R15="","",入力!R15)</f>
        <v>293</v>
      </c>
      <c r="AC28" s="335"/>
      <c r="AD28" s="335"/>
      <c r="AE28" s="335"/>
      <c r="AF28" s="16" t="s">
        <v>73</v>
      </c>
      <c r="AG28" s="335" t="str">
        <f>IF(入力!W15="","",入力!W15)</f>
        <v>0005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44"/>
      <c r="AU28" s="336" t="s">
        <v>47</v>
      </c>
      <c r="AV28" s="335"/>
      <c r="AW28" s="335"/>
      <c r="AX28" s="17" t="s">
        <v>74</v>
      </c>
      <c r="AY28" s="335" t="str">
        <f>IF(入力!AL15="","",入力!AL15)</f>
        <v>0439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3" t="s">
        <v>49</v>
      </c>
      <c r="D29" s="337"/>
      <c r="E29" s="337"/>
      <c r="F29" s="337"/>
      <c r="G29" s="364"/>
      <c r="H29" s="356" t="str">
        <f>IF(入力!C16="","",入力!C16&amp;"　"&amp;入力!E16)</f>
        <v>鈴木　芳保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7"/>
      <c r="S29" s="337"/>
      <c r="T29" s="348"/>
      <c r="U29" s="349"/>
      <c r="V29" s="350"/>
      <c r="W29" s="343"/>
      <c r="X29" s="343"/>
      <c r="Y29" s="343"/>
      <c r="Z29" s="338" t="str">
        <f>IF(入力!P16="","",入力!P16)</f>
        <v>千葉県富津市上飯野1477-1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87</v>
      </c>
      <c r="AY29" s="337"/>
      <c r="AZ29" s="337"/>
      <c r="BA29" s="337"/>
      <c r="BB29" s="73" t="s">
        <v>76</v>
      </c>
      <c r="BC29" s="337" t="str">
        <f>IF(入力!AP16="","",入力!AP16)</f>
        <v>8731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2" t="s">
        <v>52</v>
      </c>
      <c r="D33" s="333"/>
      <c r="E33" s="333"/>
      <c r="F33" s="333" t="s">
        <v>53</v>
      </c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 t="s">
        <v>54</v>
      </c>
      <c r="R33" s="333"/>
      <c r="S33" s="333"/>
      <c r="T33" s="333" t="s">
        <v>55</v>
      </c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 t="s">
        <v>56</v>
      </c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 t="s">
        <v>57</v>
      </c>
      <c r="BA33" s="333"/>
      <c r="BB33" s="333"/>
      <c r="BC33" s="333"/>
      <c r="BD33" s="333"/>
      <c r="BE33" s="333"/>
      <c r="BF33" s="334"/>
    </row>
    <row r="34" spans="3:58" ht="15" customHeight="1">
      <c r="C34" s="291" t="str">
        <f>IF(入力!B25="","",入力!B25)</f>
        <v>①</v>
      </c>
      <c r="D34" s="292"/>
      <c r="E34" s="293"/>
      <c r="F34" s="297" t="str">
        <f>IF(入力!C26="","",入力!C25&amp;"　"&amp;入力!E25&amp;"
"&amp;入力!C26&amp;"　"&amp;入力!E26)</f>
        <v>タチバナ　ジュン
橘　潤</v>
      </c>
      <c r="G34" s="298"/>
      <c r="H34" s="298"/>
      <c r="I34" s="298"/>
      <c r="J34" s="298"/>
      <c r="K34" s="298"/>
      <c r="L34" s="298"/>
      <c r="M34" s="298"/>
      <c r="N34" s="298"/>
      <c r="O34" s="298"/>
      <c r="P34" s="299"/>
      <c r="Q34" s="303">
        <f>IF(入力!G25="","",入力!G25)</f>
        <v>5</v>
      </c>
      <c r="R34" s="304"/>
      <c r="S34" s="305"/>
      <c r="T34" s="309" t="str">
        <f>IF(入力!I25="","",入力!I25)</f>
        <v>富津市立飯野小学校</v>
      </c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1"/>
      <c r="AJ34" s="303">
        <f>IF(入力!M25="","",入力!M25)</f>
        <v>516117330</v>
      </c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5"/>
      <c r="AZ34" s="303">
        <f>IF(入力!P25="","",入力!P25)</f>
        <v>150</v>
      </c>
      <c r="BA34" s="304"/>
      <c r="BB34" s="304"/>
      <c r="BC34" s="304"/>
      <c r="BD34" s="304"/>
      <c r="BE34" s="304"/>
      <c r="BF34" s="315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29"/>
    </row>
    <row r="36" spans="3:58" ht="15" customHeight="1">
      <c r="C36" s="291">
        <f>IF(入力!B27="","",入力!B27)</f>
        <v>2</v>
      </c>
      <c r="D36" s="292"/>
      <c r="E36" s="293"/>
      <c r="F36" s="297" t="str">
        <f>IF(入力!C28="","",入力!C27&amp;"　"&amp;入力!E27&amp;"
"&amp;入力!C28&amp;"　"&amp;入力!E28)</f>
        <v>ヒラハラ　オン
平原　穏</v>
      </c>
      <c r="G36" s="298"/>
      <c r="H36" s="298"/>
      <c r="I36" s="298"/>
      <c r="J36" s="298"/>
      <c r="K36" s="298"/>
      <c r="L36" s="298"/>
      <c r="M36" s="298"/>
      <c r="N36" s="298"/>
      <c r="O36" s="298"/>
      <c r="P36" s="299"/>
      <c r="Q36" s="303">
        <f>IF(入力!G27="","",入力!G27)</f>
        <v>5</v>
      </c>
      <c r="R36" s="304"/>
      <c r="S36" s="305"/>
      <c r="T36" s="309" t="str">
        <f>IF(入力!I27="","",入力!I27)</f>
        <v>富津市立青堀小学校</v>
      </c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1"/>
      <c r="AJ36" s="303">
        <f>IF(入力!M27="","",入力!M27)</f>
        <v>521730462</v>
      </c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5"/>
      <c r="AZ36" s="303">
        <f>IF(入力!P27="","",入力!P27)</f>
        <v>155</v>
      </c>
      <c r="BA36" s="304"/>
      <c r="BB36" s="304"/>
      <c r="BC36" s="304"/>
      <c r="BD36" s="304"/>
      <c r="BE36" s="304"/>
      <c r="BF36" s="315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29"/>
    </row>
    <row r="38" spans="3:58" ht="15" customHeight="1">
      <c r="C38" s="291">
        <f>IF(入力!B29="","",入力!B29)</f>
        <v>3</v>
      </c>
      <c r="D38" s="292"/>
      <c r="E38" s="293"/>
      <c r="F38" s="297" t="str">
        <f>IF(入力!C30="","",入力!C29&amp;"　"&amp;入力!E29&amp;"
"&amp;入力!C30&amp;"　"&amp;入力!E30)</f>
        <v>クボタ　カリナ
久保田　果莉那</v>
      </c>
      <c r="G38" s="298"/>
      <c r="H38" s="298"/>
      <c r="I38" s="298"/>
      <c r="J38" s="298"/>
      <c r="K38" s="298"/>
      <c r="L38" s="298"/>
      <c r="M38" s="298"/>
      <c r="N38" s="298"/>
      <c r="O38" s="298"/>
      <c r="P38" s="299"/>
      <c r="Q38" s="303">
        <f>IF(入力!G29="","",入力!G29)</f>
        <v>3</v>
      </c>
      <c r="R38" s="304"/>
      <c r="S38" s="305"/>
      <c r="T38" s="309" t="str">
        <f>IF(入力!I29="","",入力!I29)</f>
        <v>君津市立貞元小学校</v>
      </c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1"/>
      <c r="AJ38" s="303">
        <f>IF(入力!M29="","",入力!M29)</f>
        <v>520993394</v>
      </c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5"/>
      <c r="AZ38" s="303">
        <f>IF(入力!P29="","",入力!P29)</f>
        <v>135</v>
      </c>
      <c r="BA38" s="304"/>
      <c r="BB38" s="304"/>
      <c r="BC38" s="304"/>
      <c r="BD38" s="304"/>
      <c r="BE38" s="304"/>
      <c r="BF38" s="315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29"/>
    </row>
    <row r="40" spans="3:58" ht="15" customHeight="1">
      <c r="C40" s="291">
        <f>IF(入力!B31="","",入力!B31)</f>
        <v>4</v>
      </c>
      <c r="D40" s="292"/>
      <c r="E40" s="293"/>
      <c r="F40" s="297" t="str">
        <f>IF(入力!C32="","",入力!C31&amp;"　"&amp;入力!E31&amp;"
"&amp;入力!C32&amp;"　"&amp;入力!E32)</f>
        <v>イソノ　リオナ
磯野　莉央奈</v>
      </c>
      <c r="G40" s="298"/>
      <c r="H40" s="298"/>
      <c r="I40" s="298"/>
      <c r="J40" s="298"/>
      <c r="K40" s="298"/>
      <c r="L40" s="298"/>
      <c r="M40" s="298"/>
      <c r="N40" s="298"/>
      <c r="O40" s="298"/>
      <c r="P40" s="299"/>
      <c r="Q40" s="303">
        <f>IF(入力!G31="","",入力!G31)</f>
        <v>5</v>
      </c>
      <c r="R40" s="304"/>
      <c r="S40" s="305"/>
      <c r="T40" s="309" t="str">
        <f>IF(入力!I31="","",入力!I31)</f>
        <v>富津市立青堀小学校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1"/>
      <c r="AJ40" s="303">
        <f>IF(入力!M31="","",入力!M31)</f>
        <v>521897806</v>
      </c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5"/>
      <c r="AZ40" s="303">
        <f>IF(入力!P31="","",入力!P31)</f>
        <v>155</v>
      </c>
      <c r="BA40" s="304"/>
      <c r="BB40" s="304"/>
      <c r="BC40" s="304"/>
      <c r="BD40" s="304"/>
      <c r="BE40" s="304"/>
      <c r="BF40" s="315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29"/>
    </row>
    <row r="42" spans="3:58" ht="15" customHeight="1">
      <c r="C42" s="291">
        <f>IF(入力!B33="","",入力!B33)</f>
        <v>5</v>
      </c>
      <c r="D42" s="292"/>
      <c r="E42" s="293"/>
      <c r="F42" s="297" t="str">
        <f>IF(入力!C34="","",入力!C33&amp;"　"&amp;入力!E33&amp;"
"&amp;入力!C34&amp;"　"&amp;入力!E34)</f>
        <v>サクマ　アヤカ
佐久間　彩花</v>
      </c>
      <c r="G42" s="298"/>
      <c r="H42" s="298"/>
      <c r="I42" s="298"/>
      <c r="J42" s="298"/>
      <c r="K42" s="298"/>
      <c r="L42" s="298"/>
      <c r="M42" s="298"/>
      <c r="N42" s="298"/>
      <c r="O42" s="298"/>
      <c r="P42" s="299"/>
      <c r="Q42" s="303">
        <f>IF(入力!G33="","",入力!G33)</f>
        <v>2</v>
      </c>
      <c r="R42" s="304"/>
      <c r="S42" s="305"/>
      <c r="T42" s="309" t="str">
        <f>IF(入力!I33="","",入力!I33)</f>
        <v>富津市立青堀小学校</v>
      </c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1"/>
      <c r="AJ42" s="303">
        <f>IF(入力!M33="","",入力!M33)</f>
        <v>520497779</v>
      </c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5"/>
      <c r="AZ42" s="303">
        <f>IF(入力!P33="","",入力!P33)</f>
        <v>135</v>
      </c>
      <c r="BA42" s="304"/>
      <c r="BB42" s="304"/>
      <c r="BC42" s="304"/>
      <c r="BD42" s="304"/>
      <c r="BE42" s="304"/>
      <c r="BF42" s="315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29"/>
    </row>
    <row r="44" spans="3:58" ht="15" customHeight="1">
      <c r="C44" s="291">
        <f>IF(入力!B35="","",入力!B35)</f>
        <v>6</v>
      </c>
      <c r="D44" s="292"/>
      <c r="E44" s="293"/>
      <c r="F44" s="297" t="str">
        <f>IF(入力!C36="","",入力!C35&amp;"　"&amp;入力!E35&amp;"
"&amp;入力!C36&amp;"　"&amp;入力!E36)</f>
        <v>ヒザワ　リン
飛澤　凛</v>
      </c>
      <c r="G44" s="298"/>
      <c r="H44" s="298"/>
      <c r="I44" s="298"/>
      <c r="J44" s="298"/>
      <c r="K44" s="298"/>
      <c r="L44" s="298"/>
      <c r="M44" s="298"/>
      <c r="N44" s="298"/>
      <c r="O44" s="298"/>
      <c r="P44" s="299"/>
      <c r="Q44" s="303">
        <f>IF(入力!G35="","",入力!G35)</f>
        <v>2</v>
      </c>
      <c r="R44" s="304"/>
      <c r="S44" s="305"/>
      <c r="T44" s="309" t="str">
        <f>IF(入力!I35="","",入力!I35)</f>
        <v>富津市立青堀小学校</v>
      </c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1"/>
      <c r="AJ44" s="303">
        <f>IF(入力!M35="","",入力!M35)</f>
        <v>521194318</v>
      </c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5"/>
      <c r="AZ44" s="303">
        <f>IF(入力!P35="","",入力!P35)</f>
        <v>135</v>
      </c>
      <c r="BA44" s="304"/>
      <c r="BB44" s="304"/>
      <c r="BC44" s="304"/>
      <c r="BD44" s="304"/>
      <c r="BE44" s="304"/>
      <c r="BF44" s="315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29"/>
    </row>
    <row r="46" spans="3:58" ht="15" customHeight="1">
      <c r="C46" s="291">
        <f>IF(入力!B37="","",入力!B37)</f>
        <v>7</v>
      </c>
      <c r="D46" s="292"/>
      <c r="E46" s="293"/>
      <c r="F46" s="297" t="str">
        <f>IF(入力!C38="","",入力!C37&amp;"　"&amp;入力!E37&amp;"
"&amp;入力!C38&amp;"　"&amp;入力!E38)</f>
        <v>ホンダ　フウカ
本田　ふうか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9"/>
      <c r="Q46" s="303">
        <f>IF(入力!G37="","",入力!G37)</f>
        <v>4</v>
      </c>
      <c r="R46" s="304"/>
      <c r="S46" s="305"/>
      <c r="T46" s="309" t="str">
        <f>IF(入力!I37="","",入力!I37)</f>
        <v>君津市立周西小学校</v>
      </c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1"/>
      <c r="AJ46" s="303">
        <f>IF(入力!M37="","",入力!M37)</f>
        <v>521730486</v>
      </c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5"/>
      <c r="AZ46" s="303">
        <f>IF(入力!P37="","",入力!P37)</f>
        <v>145</v>
      </c>
      <c r="BA46" s="304"/>
      <c r="BB46" s="304"/>
      <c r="BC46" s="304"/>
      <c r="BD46" s="304"/>
      <c r="BE46" s="304"/>
      <c r="BF46" s="315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29"/>
    </row>
    <row r="48" spans="3:58" ht="15" customHeight="1">
      <c r="C48" s="291">
        <f>IF(入力!B39="","",入力!B39)</f>
        <v>8</v>
      </c>
      <c r="D48" s="292"/>
      <c r="E48" s="293"/>
      <c r="F48" s="297" t="str">
        <f>IF(入力!C40="","",入力!C39&amp;"　"&amp;入力!E39&amp;"
"&amp;入力!C40&amp;"　"&amp;入力!E40)</f>
        <v>カワノ　ジュン
川野　隼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9"/>
      <c r="Q48" s="303">
        <f>IF(入力!G39="","",入力!G39)</f>
        <v>2</v>
      </c>
      <c r="R48" s="304"/>
      <c r="S48" s="305"/>
      <c r="T48" s="309" t="str">
        <f>IF(入力!I39="","",入力!I39)</f>
        <v>富津市立青堀小学校</v>
      </c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1"/>
      <c r="AJ48" s="303">
        <f>IF(入力!M39="","",入力!M39)</f>
        <v>521730516</v>
      </c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5"/>
      <c r="AZ48" s="303">
        <f>IF(入力!P39="","",入力!P39)</f>
        <v>130</v>
      </c>
      <c r="BA48" s="304"/>
      <c r="BB48" s="304"/>
      <c r="BC48" s="304"/>
      <c r="BD48" s="304"/>
      <c r="BE48" s="304"/>
      <c r="BF48" s="315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29"/>
    </row>
    <row r="50" spans="3:58" ht="15" customHeight="1">
      <c r="C50" s="291">
        <f>IF(入力!B41="","",入力!B41)</f>
        <v>9</v>
      </c>
      <c r="D50" s="292"/>
      <c r="E50" s="293"/>
      <c r="F50" s="297" t="str">
        <f>IF(入力!C42="","",入力!C41&amp;"　"&amp;入力!E41&amp;"
"&amp;入力!C42&amp;"　"&amp;入力!E42)</f>
        <v>モリタ　ダイチ
森田　大智</v>
      </c>
      <c r="G50" s="298"/>
      <c r="H50" s="298"/>
      <c r="I50" s="298"/>
      <c r="J50" s="298"/>
      <c r="K50" s="298"/>
      <c r="L50" s="298"/>
      <c r="M50" s="298"/>
      <c r="N50" s="298"/>
      <c r="O50" s="298"/>
      <c r="P50" s="299"/>
      <c r="Q50" s="303">
        <f>IF(入力!G41="","",入力!G41)</f>
        <v>3</v>
      </c>
      <c r="R50" s="304"/>
      <c r="S50" s="305"/>
      <c r="T50" s="309" t="str">
        <f>IF(入力!I41="","",入力!I41)</f>
        <v>富津市立青堀小学校</v>
      </c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1"/>
      <c r="AJ50" s="303">
        <f>IF(入力!M41="","",入力!M41)</f>
        <v>516117330</v>
      </c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5"/>
      <c r="AZ50" s="303">
        <f>IF(入力!P41="","",入力!P41)</f>
        <v>135</v>
      </c>
      <c r="BA50" s="304"/>
      <c r="BB50" s="304"/>
      <c r="BC50" s="304"/>
      <c r="BD50" s="304"/>
      <c r="BE50" s="304"/>
      <c r="BF50" s="315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29"/>
    </row>
    <row r="52" spans="3:58" ht="15" customHeight="1">
      <c r="C52" s="291">
        <f>IF(入力!B43="","",入力!B43)</f>
        <v>10</v>
      </c>
      <c r="D52" s="292"/>
      <c r="E52" s="293"/>
      <c r="F52" s="297" t="str">
        <f>IF(入力!C44="","",入力!C43&amp;"　"&amp;入力!E43&amp;"
"&amp;入力!C44&amp;"　"&amp;入力!E44)</f>
        <v>ヤマダ　サクラ
山田　さくら</v>
      </c>
      <c r="G52" s="298"/>
      <c r="H52" s="298"/>
      <c r="I52" s="298"/>
      <c r="J52" s="298"/>
      <c r="K52" s="298"/>
      <c r="L52" s="298"/>
      <c r="M52" s="298"/>
      <c r="N52" s="298"/>
      <c r="O52" s="298"/>
      <c r="P52" s="299"/>
      <c r="Q52" s="303">
        <f>IF(入力!G43="","",入力!G43)</f>
        <v>2</v>
      </c>
      <c r="R52" s="304"/>
      <c r="S52" s="305"/>
      <c r="T52" s="309" t="str">
        <f>IF(入力!I43="","",入力!I43)</f>
        <v>富津市立飯野小学校</v>
      </c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1"/>
      <c r="AJ52" s="303">
        <f>IF(入力!M43="","",入力!M43)</f>
        <v>521876832</v>
      </c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5"/>
      <c r="AZ52" s="303">
        <f>IF(入力!P43="","",入力!P43)</f>
        <v>135</v>
      </c>
      <c r="BA52" s="304"/>
      <c r="BB52" s="304"/>
      <c r="BC52" s="304"/>
      <c r="BD52" s="304"/>
      <c r="BE52" s="304"/>
      <c r="BF52" s="315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29"/>
    </row>
    <row r="54" spans="3:58" ht="15" customHeight="1">
      <c r="C54" s="291">
        <f>IF(入力!B45="","",入力!B45)</f>
        <v>11</v>
      </c>
      <c r="D54" s="292"/>
      <c r="E54" s="293"/>
      <c r="F54" s="297" t="str">
        <f>IF(入力!C46="","",入力!C45&amp;"　"&amp;入力!E45&amp;"
"&amp;入力!C46&amp;"　"&amp;入力!E46)</f>
        <v>ナカニシ　ユヅキ
中西　悠月</v>
      </c>
      <c r="G54" s="298"/>
      <c r="H54" s="298"/>
      <c r="I54" s="298"/>
      <c r="J54" s="298"/>
      <c r="K54" s="298"/>
      <c r="L54" s="298"/>
      <c r="M54" s="298"/>
      <c r="N54" s="298"/>
      <c r="O54" s="298"/>
      <c r="P54" s="299"/>
      <c r="Q54" s="303">
        <f>IF(入力!G45="","",入力!G45)</f>
        <v>3</v>
      </c>
      <c r="R54" s="304"/>
      <c r="S54" s="305"/>
      <c r="T54" s="309" t="str">
        <f>IF(入力!I45="","",入力!I45)</f>
        <v>富津市立富津小学校</v>
      </c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1"/>
      <c r="AJ54" s="303">
        <f>IF(入力!M45="","",入力!M45)</f>
        <v>521730509</v>
      </c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  <c r="AZ54" s="303">
        <f>IF(入力!P45="","",入力!P45)</f>
        <v>135</v>
      </c>
      <c r="BA54" s="304"/>
      <c r="BB54" s="304"/>
      <c r="BC54" s="304"/>
      <c r="BD54" s="304"/>
      <c r="BE54" s="304"/>
      <c r="BF54" s="315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29"/>
    </row>
    <row r="56" spans="3:58" ht="15" customHeight="1">
      <c r="C56" s="291">
        <f>IF(入力!B47="","",入力!B47)</f>
        <v>12</v>
      </c>
      <c r="D56" s="292"/>
      <c r="E56" s="293"/>
      <c r="F56" s="297" t="str">
        <f>IF(入力!C48="","",入力!C47&amp;"　"&amp;入力!E47&amp;"
"&amp;入力!C48&amp;"　"&amp;入力!E48)</f>
        <v>ヤマダ　ナオ
山田　菜央</v>
      </c>
      <c r="G56" s="298"/>
      <c r="H56" s="298"/>
      <c r="I56" s="298"/>
      <c r="J56" s="298"/>
      <c r="K56" s="298"/>
      <c r="L56" s="298"/>
      <c r="M56" s="298"/>
      <c r="N56" s="298"/>
      <c r="O56" s="298"/>
      <c r="P56" s="299"/>
      <c r="Q56" s="303">
        <f>IF(入力!G47="","",入力!G47)</f>
        <v>3</v>
      </c>
      <c r="R56" s="304"/>
      <c r="S56" s="305"/>
      <c r="T56" s="309" t="str">
        <f>IF(入力!I47="","",入力!I47)</f>
        <v>富津市立青堀小学校</v>
      </c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1"/>
      <c r="AJ56" s="303">
        <f>IF(入力!M47="","",入力!M47)</f>
        <v>521730493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5"/>
      <c r="AZ56" s="303">
        <f>IF(入力!P47="","",入力!P47)</f>
        <v>135</v>
      </c>
      <c r="BA56" s="304"/>
      <c r="BB56" s="304"/>
      <c r="BC56" s="304"/>
      <c r="BD56" s="304"/>
      <c r="BE56" s="304"/>
      <c r="BF56" s="315"/>
    </row>
    <row r="57" spans="3:58" ht="15" customHeight="1" thickBot="1">
      <c r="C57" s="294"/>
      <c r="D57" s="295"/>
      <c r="E57" s="296"/>
      <c r="F57" s="300"/>
      <c r="G57" s="301"/>
      <c r="H57" s="301"/>
      <c r="I57" s="301"/>
      <c r="J57" s="301"/>
      <c r="K57" s="301"/>
      <c r="L57" s="301"/>
      <c r="M57" s="301"/>
      <c r="N57" s="301"/>
      <c r="O57" s="301"/>
      <c r="P57" s="302"/>
      <c r="Q57" s="306"/>
      <c r="R57" s="307"/>
      <c r="S57" s="308"/>
      <c r="T57" s="312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4"/>
      <c r="AJ57" s="306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08"/>
      <c r="AZ57" s="306"/>
      <c r="BA57" s="307"/>
      <c r="BB57" s="307"/>
      <c r="BC57" s="307"/>
      <c r="BD57" s="307"/>
      <c r="BE57" s="307"/>
      <c r="BF57" s="31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1"/>
      <c r="AS64" s="331"/>
      <c r="AT64" s="331"/>
      <c r="AU64" s="331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ミサキジュニアVBC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 t="str">
        <f>IF(入力!C4="","",IF(入力!C5="",入力!C4,入力!C4&amp;"　　"&amp;入力!C5))</f>
        <v/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飛澤　新一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506013121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>0379937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下平　恒子</v>
      </c>
      <c r="D9" s="275"/>
      <c r="E9" s="275"/>
      <c r="F9" s="275"/>
      <c r="G9" s="281">
        <f>IF(入力!G9="","",入力!G9)</f>
        <v>506060129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0379935</v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下平　有吾</v>
      </c>
      <c r="D11" s="275"/>
      <c r="E11" s="275"/>
      <c r="F11" s="275"/>
      <c r="G11" s="281">
        <f>IF(入力!G11="","",入力!G11)</f>
        <v>505435571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下平　恒子</v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鈴木　芳保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千葉県富津市上飯野1477-1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0439-87-8731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090－2163－8250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橘　潤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富津市立飯野小学校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516117330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平原　穏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富津市立青堀小学校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521730462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久保田　果莉那</v>
      </c>
      <c r="D29" s="275"/>
      <c r="E29" s="275"/>
      <c r="F29" s="275"/>
      <c r="G29" s="273">
        <f>IF(入力!G29="","",入力!G29)</f>
        <v>3</v>
      </c>
      <c r="H29" s="273" t="str">
        <f>IF(入力!H29="","",入力!H29)</f>
        <v/>
      </c>
      <c r="I29" s="273" t="str">
        <f>IF(入力!I29="","",入力!I29)</f>
        <v>君津市立貞元小学校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520993394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磯野　莉央奈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富津市立青堀小学校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521897806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佐久間　彩花</v>
      </c>
      <c r="D33" s="275"/>
      <c r="E33" s="275"/>
      <c r="F33" s="275"/>
      <c r="G33" s="273">
        <f>IF(入力!G33="","",入力!G33)</f>
        <v>2</v>
      </c>
      <c r="H33" s="273" t="str">
        <f>IF(入力!H33="","",入力!H33)</f>
        <v/>
      </c>
      <c r="I33" s="273" t="str">
        <f>IF(入力!I33="","",入力!I33)</f>
        <v>富津市立青堀小学校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520497779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飛澤　凛</v>
      </c>
      <c r="D35" s="275"/>
      <c r="E35" s="275"/>
      <c r="F35" s="275"/>
      <c r="G35" s="273">
        <f>IF(入力!G35="","",入力!G35)</f>
        <v>2</v>
      </c>
      <c r="H35" s="273" t="str">
        <f>IF(入力!H35="","",入力!H35)</f>
        <v/>
      </c>
      <c r="I35" s="273" t="str">
        <f>IF(入力!I35="","",入力!I35)</f>
        <v>富津市立青堀小学校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521194318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本田　ふうか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君津市立周西小学校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521730486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川野　隼</v>
      </c>
      <c r="D39" s="275"/>
      <c r="E39" s="275"/>
      <c r="F39" s="275"/>
      <c r="G39" s="273">
        <f>IF(入力!G39="","",入力!G39)</f>
        <v>2</v>
      </c>
      <c r="H39" s="273" t="str">
        <f>IF(入力!H39="","",入力!H39)</f>
        <v/>
      </c>
      <c r="I39" s="273" t="str">
        <f>IF(入力!I39="","",入力!I39)</f>
        <v>富津市立青堀小学校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521730516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森田　大智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富津市立青堀小学校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516117330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山田　さくら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富津市立飯野小学校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521876832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中西　悠月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富津市立富津小学校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521730509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山田　菜央</v>
      </c>
      <c r="D47" s="275"/>
      <c r="E47" s="275"/>
      <c r="F47" s="275"/>
      <c r="G47" s="273">
        <f>IF(入力!G47="","",入力!G47)</f>
        <v>3</v>
      </c>
      <c r="H47" s="273" t="str">
        <f>IF(入力!H47="","",入力!H47)</f>
        <v/>
      </c>
      <c r="I47" s="273" t="str">
        <f>IF(入力!I47="","",入力!I47)</f>
        <v>富津市立青堀小学校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521730493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>
        <f>IF(入力!B49="","",入力!B49)</f>
        <v>13</v>
      </c>
      <c r="C49" s="274" t="str">
        <f>IF(入力!C50="","",入力!C50&amp;"　"&amp;入力!E50)</f>
        <v>白石　柚姫</v>
      </c>
      <c r="D49" s="275"/>
      <c r="E49" s="275"/>
      <c r="F49" s="275"/>
      <c r="G49" s="273">
        <f>IF(入力!G49="","",入力!G49)</f>
        <v>3</v>
      </c>
      <c r="H49" s="273" t="str">
        <f>IF(入力!H49="","",入力!H49)</f>
        <v/>
      </c>
      <c r="I49" s="273" t="str">
        <f>IF(入力!I49="","",入力!I49)</f>
        <v>富津市立富津小学校</v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>
        <f>IF(入力!M49="","",入力!M49)</f>
        <v>521876825</v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ミサキジュニアVBC</v>
      </c>
      <c r="D2" s="284"/>
      <c r="E2" s="284"/>
      <c r="F2" s="284"/>
      <c r="G2" s="284"/>
      <c r="H2" s="284"/>
      <c r="I2" s="284"/>
      <c r="J2" s="273" t="str">
        <f>IF(入力!J3="","",入力!J3)</f>
        <v>男女混合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 t="str">
        <f>IF(入力!C4="","",IF(入力!C5="",入力!C4,入力!C4&amp;"　　"&amp;入力!C5))</f>
        <v/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飛澤　新一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506013121</v>
      </c>
      <c r="H7" s="281"/>
      <c r="I7" s="281"/>
      <c r="J7" s="281" t="str">
        <f>IF(入力!J7="","",入力!J7)</f>
        <v/>
      </c>
      <c r="K7" s="281"/>
      <c r="L7" s="281"/>
      <c r="M7" s="281" t="str">
        <f>IF(入力!M7="","",入力!M7)</f>
        <v>0379937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下平　恒子</v>
      </c>
      <c r="D9" s="275"/>
      <c r="E9" s="275"/>
      <c r="F9" s="275"/>
      <c r="G9" s="281">
        <f>IF(入力!G9="","",入力!G9)</f>
        <v>506060129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0379935</v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下平　有吾</v>
      </c>
      <c r="D11" s="275"/>
      <c r="E11" s="275"/>
      <c r="F11" s="275"/>
      <c r="G11" s="281">
        <f>IF(入力!G11="","",入力!G11)</f>
        <v>505435571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下平　恒子</v>
      </c>
      <c r="D13" s="275"/>
      <c r="E13" s="275"/>
      <c r="F13" s="275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3"/>
      <c r="B14" s="273"/>
      <c r="C14" s="278"/>
      <c r="D14" s="279"/>
      <c r="E14" s="279"/>
      <c r="F14" s="279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3" t="s">
        <v>5</v>
      </c>
      <c r="B15" s="273"/>
      <c r="C15" s="274" t="str">
        <f>IF(入力!C16="","",入力!C16&amp;"　"&amp;入力!E16)</f>
        <v>鈴木　芳保</v>
      </c>
      <c r="D15" s="275"/>
      <c r="E15" s="275"/>
      <c r="F15" s="282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3"/>
      <c r="B16" s="273"/>
      <c r="C16" s="278"/>
      <c r="D16" s="279"/>
      <c r="E16" s="279"/>
      <c r="F16" s="283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千葉県富津市上飯野1477-1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0439-87-8731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090－2163－8250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橘　潤</v>
      </c>
      <c r="D25" s="275"/>
      <c r="E25" s="275"/>
      <c r="F25" s="275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富津市立飯野小学校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516117330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平原　穏</v>
      </c>
      <c r="D27" s="275"/>
      <c r="E27" s="275"/>
      <c r="F27" s="275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富津市立青堀小学校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521730462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久保田　果莉那</v>
      </c>
      <c r="D29" s="275"/>
      <c r="E29" s="275"/>
      <c r="F29" s="275"/>
      <c r="G29" s="273">
        <f>IF(入力!G29="","",入力!G29)</f>
        <v>3</v>
      </c>
      <c r="H29" s="273" t="str">
        <f>IF(入力!H29="","",入力!H29)</f>
        <v/>
      </c>
      <c r="I29" s="273" t="str">
        <f>IF(入力!I29="","",入力!I29)</f>
        <v>君津市立貞元小学校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520993394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磯野　莉央奈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富津市立青堀小学校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521897806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佐久間　彩花</v>
      </c>
      <c r="D33" s="275"/>
      <c r="E33" s="275"/>
      <c r="F33" s="275"/>
      <c r="G33" s="273">
        <f>IF(入力!G33="","",入力!G33)</f>
        <v>2</v>
      </c>
      <c r="H33" s="273" t="str">
        <f>IF(入力!H33="","",入力!H33)</f>
        <v/>
      </c>
      <c r="I33" s="273" t="str">
        <f>IF(入力!I33="","",入力!I33)</f>
        <v>富津市立青堀小学校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520497779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飛澤　凛</v>
      </c>
      <c r="D35" s="275"/>
      <c r="E35" s="275"/>
      <c r="F35" s="275"/>
      <c r="G35" s="273">
        <f>IF(入力!G35="","",入力!G35)</f>
        <v>2</v>
      </c>
      <c r="H35" s="273" t="str">
        <f>IF(入力!H35="","",入力!H35)</f>
        <v/>
      </c>
      <c r="I35" s="273" t="str">
        <f>IF(入力!I35="","",入力!I35)</f>
        <v>富津市立青堀小学校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521194318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本田　ふうか</v>
      </c>
      <c r="D37" s="275"/>
      <c r="E37" s="275"/>
      <c r="F37" s="275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君津市立周西小学校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521730486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川野　隼</v>
      </c>
      <c r="D39" s="275"/>
      <c r="E39" s="275"/>
      <c r="F39" s="275"/>
      <c r="G39" s="273">
        <f>IF(入力!G39="","",入力!G39)</f>
        <v>2</v>
      </c>
      <c r="H39" s="273" t="str">
        <f>IF(入力!H39="","",入力!H39)</f>
        <v/>
      </c>
      <c r="I39" s="273" t="str">
        <f>IF(入力!I39="","",入力!I39)</f>
        <v>富津市立青堀小学校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521730516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森田　大智</v>
      </c>
      <c r="D41" s="275"/>
      <c r="E41" s="275"/>
      <c r="F41" s="275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富津市立青堀小学校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516117330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山田　さくら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富津市立飯野小学校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521876832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中西　悠月</v>
      </c>
      <c r="D45" s="275"/>
      <c r="E45" s="275"/>
      <c r="F45" s="275"/>
      <c r="G45" s="273">
        <f>IF(入力!G45="","",入力!G45)</f>
        <v>3</v>
      </c>
      <c r="H45" s="273" t="str">
        <f>IF(入力!H45="","",入力!H45)</f>
        <v/>
      </c>
      <c r="I45" s="273" t="str">
        <f>IF(入力!I45="","",入力!I45)</f>
        <v>富津市立富津小学校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521730509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山田　菜央</v>
      </c>
      <c r="D47" s="275"/>
      <c r="E47" s="275"/>
      <c r="F47" s="275"/>
      <c r="G47" s="273">
        <f>IF(入力!G47="","",入力!G47)</f>
        <v>3</v>
      </c>
      <c r="H47" s="273" t="str">
        <f>IF(入力!H47="","",入力!H47)</f>
        <v/>
      </c>
      <c r="I47" s="273" t="str">
        <f>IF(入力!I47="","",入力!I47)</f>
        <v>富津市立青堀小学校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521730493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>
        <f>IF(入力!B49="","",入力!B49)</f>
        <v>13</v>
      </c>
      <c r="C49" s="274" t="str">
        <f>IF(入力!C50="","",入力!C50&amp;"　"&amp;入力!E50)</f>
        <v>白石　柚姫</v>
      </c>
      <c r="D49" s="275"/>
      <c r="E49" s="275"/>
      <c r="F49" s="275"/>
      <c r="G49" s="273">
        <f>IF(入力!G49="","",入力!G49)</f>
        <v>3</v>
      </c>
      <c r="H49" s="273" t="str">
        <f>IF(入力!H49="","",入力!H49)</f>
        <v/>
      </c>
      <c r="I49" s="273" t="str">
        <f>IF(入力!I49="","",入力!I49)</f>
        <v>富津市立富津小学校</v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>
        <f>IF(入力!M49="","",入力!M49)</f>
        <v>521876825</v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男女混合</v>
      </c>
      <c r="I5" s="29">
        <f>入力!Y25</f>
        <v>13</v>
      </c>
      <c r="J5" s="453" t="str">
        <f>IF(入力!A55="","",入力!A55)</f>
        <v>経験の浅い者が多いが、基礎練習を飽きるまでやり、混合チームとして何とか大会に出場することができた。5年の橘のサーブを中心に、チーム一丸となって一点ずつ積み重ねていきたい。また、低学年の粘りのあるプレーから攻撃へと繋げ、試合を楽しみたい。</v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36004</v>
      </c>
      <c r="B7" s="33" t="str">
        <f>IF(入力!C3="","",入力!C3)</f>
        <v>ミサキジュニアVBC</v>
      </c>
      <c r="C7" s="33" t="str">
        <f>IF(入力!C2="","",入力!C2)</f>
        <v>ミサキジュニアVBC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青堀</v>
      </c>
      <c r="T7" s="33"/>
      <c r="U7" s="33" t="str">
        <f>IF(入力!C4="","",入力!C4)</f>
        <v/>
      </c>
      <c r="V7" s="33" t="str">
        <f>IF(入力!C5="","",入力!C5)</f>
        <v>431337854/431439485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飛澤</v>
      </c>
      <c r="D16" s="33" t="str">
        <f>IF(入力!E8="","",入力!E8)</f>
        <v>新一</v>
      </c>
      <c r="E16" s="33" t="str">
        <f>IF(入力!C7="","",入力!C7)</f>
        <v>ヒザワ</v>
      </c>
      <c r="F16" s="33" t="str">
        <f>IF(入力!E7="","",入力!E7)</f>
        <v>シンイチ</v>
      </c>
      <c r="G16" s="33">
        <f>IF(入力!G7="","",入力!G7)</f>
        <v>506013121</v>
      </c>
      <c r="H16" s="33" t="str">
        <f>IF(入力!J7="","",入力!J7)</f>
        <v/>
      </c>
      <c r="I16" s="33" t="str">
        <f>IF(入力!M7="","",入力!M7)</f>
        <v>0379937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0013</v>
      </c>
      <c r="T16" s="33" t="str">
        <f>IF(入力!P8="","",入力!P8)</f>
        <v>千葉県富津市西川928</v>
      </c>
      <c r="U16" s="33" t="str">
        <f>IF(入力!AL7="","",入力!AL7)</f>
        <v>090</v>
      </c>
      <c r="V16" s="33" t="str">
        <f>IF(入力!AK8="","",入力!AK8)</f>
        <v>8890</v>
      </c>
      <c r="W16" s="33" t="str">
        <f>IF(入力!AP8="","",入力!AP8)</f>
        <v>9346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下平</v>
      </c>
      <c r="D17" s="33" t="str">
        <f>IF(入力!E10="","",入力!E10)</f>
        <v>恒子</v>
      </c>
      <c r="E17" s="33" t="str">
        <f>IF(入力!C9="","",入力!C9)</f>
        <v>シモヒラ</v>
      </c>
      <c r="F17" s="33" t="str">
        <f>IF(入力!E9="","",入力!E9)</f>
        <v>ツネコ</v>
      </c>
      <c r="G17" s="33">
        <f>IF(入力!G9="","",入力!G9)</f>
        <v>506060129</v>
      </c>
      <c r="H17" s="33" t="str">
        <f>IF(入力!J9="","",入力!J9)</f>
        <v/>
      </c>
      <c r="I17" s="33" t="str">
        <f>IF(入力!M9="","",入力!M9)</f>
        <v>0379935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1163</v>
      </c>
      <c r="T17" s="33" t="str">
        <f>IF(入力!P10="","",入力!P10)</f>
        <v>千葉県君津市杢師4-13-6</v>
      </c>
      <c r="U17" s="33" t="str">
        <f>IF(入力!AL9="","",入力!AL9)</f>
        <v>090</v>
      </c>
      <c r="V17" s="33" t="str">
        <f>IF(入力!AK10="","",入力!AK10)</f>
        <v>2566</v>
      </c>
      <c r="W17" s="33" t="str">
        <f>IF(入力!AP10="","",入力!AP10)</f>
        <v>2851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下平</v>
      </c>
      <c r="D20" s="33" t="str">
        <f>IF(入力!E12="","",入力!E12)</f>
        <v>有吾</v>
      </c>
      <c r="E20" s="33" t="str">
        <f>IF(入力!C11="","",入力!C11)</f>
        <v>シモヒラ</v>
      </c>
      <c r="F20" s="33" t="str">
        <f>IF(入力!E11="","",入力!E11)</f>
        <v>ユウゴ</v>
      </c>
      <c r="G20" s="33">
        <f>IF(入力!G11="","",入力!G11)</f>
        <v>505435571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1163</v>
      </c>
      <c r="T20" s="33" t="str">
        <f>IF(入力!P12="","",入力!P12)</f>
        <v>千葉県君津市杢師4-13-6</v>
      </c>
      <c r="U20" s="33" t="str">
        <f>IF(入力!AL11="","",入力!AL11)</f>
        <v>090</v>
      </c>
      <c r="V20" s="33" t="str">
        <f>IF(入力!AK12="","",入力!AK12)</f>
        <v>7724</v>
      </c>
      <c r="W20" s="33" t="str">
        <f>IF(入力!AP12="","",入力!AP12)</f>
        <v>3278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62</v>
      </c>
      <c r="M22" s="33"/>
      <c r="N22" s="33" t="str">
        <f>IF(入力!C21="","",入力!C21)</f>
        <v>090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0005</v>
      </c>
      <c r="T22" s="33" t="str">
        <f>IF(入力!P16="","",入力!P16)</f>
        <v>千葉県富津市上飯野1477-1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下平</v>
      </c>
      <c r="D23" s="33" t="str">
        <f>IF(入力!$E$14="","",入力!$E$14)</f>
        <v>恒子</v>
      </c>
      <c r="E23" s="33" t="str">
        <f>IF(入力!$C$13="","",入力!$C$13)</f>
        <v>シモヒラ</v>
      </c>
      <c r="F23" s="33" t="str">
        <f>IF(入力!$E$13="","",入力!$E$13)</f>
        <v>ツネコ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橘</v>
      </c>
      <c r="D53" s="33" t="str">
        <f>IF(入力!E26="","",入力!E26)</f>
        <v>潤</v>
      </c>
      <c r="E53" s="33" t="str">
        <f>IF(入力!C25="","",入力!C25)</f>
        <v>タチバナ</v>
      </c>
      <c r="F53" s="33" t="str">
        <f>IF(入力!E25="","",入力!E25)</f>
        <v>ジュン</v>
      </c>
      <c r="G53" s="33">
        <f>IF(入力!M25="","",入力!M25)</f>
        <v>516117330</v>
      </c>
      <c r="H53" s="33" t="str">
        <f>IF(入力!I25="","",入力!I25)</f>
        <v>富津市立飯野小学校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平原</v>
      </c>
      <c r="D54" s="33" t="str">
        <f>IF(入力!E28="","",入力!E28)</f>
        <v>穏</v>
      </c>
      <c r="E54" s="33" t="str">
        <f>IF(入力!C27="","",入力!C27)</f>
        <v>ヒラハラ</v>
      </c>
      <c r="F54" s="33" t="str">
        <f>IF(入力!E27="","",入力!E27)</f>
        <v>オン</v>
      </c>
      <c r="G54" s="33">
        <f>IF(入力!M27="","",入力!M27)</f>
        <v>521730462</v>
      </c>
      <c r="H54" s="33" t="str">
        <f>IF(入力!I27="","",入力!I27)</f>
        <v>富津市立青堀小学校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久保田</v>
      </c>
      <c r="D55" s="33" t="str">
        <f>IF(入力!E30="","",入力!E30)</f>
        <v>果莉那</v>
      </c>
      <c r="E55" s="33" t="str">
        <f>IF(入力!C29="","",入力!C29)</f>
        <v>クボタ</v>
      </c>
      <c r="F55" s="33" t="str">
        <f>IF(入力!E29="","",入力!E29)</f>
        <v>カリナ</v>
      </c>
      <c r="G55" s="33">
        <f>IF(入力!M29="","",入力!M29)</f>
        <v>520993394</v>
      </c>
      <c r="H55" s="33" t="str">
        <f>IF(入力!I29="","",入力!I29)</f>
        <v>君津市立貞元小学校</v>
      </c>
      <c r="I55" s="33">
        <f>IF(入力!G29="","",入力!G29)</f>
        <v>3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磯野</v>
      </c>
      <c r="D56" s="33" t="str">
        <f>IF(入力!E32="","",入力!E32)</f>
        <v>莉央奈</v>
      </c>
      <c r="E56" s="33" t="str">
        <f>IF(入力!C31="","",入力!C31)</f>
        <v>イソノ</v>
      </c>
      <c r="F56" s="33" t="str">
        <f>IF(入力!E31="","",入力!E31)</f>
        <v>リオナ</v>
      </c>
      <c r="G56" s="33">
        <f>IF(入力!M31="","",入力!M31)</f>
        <v>521897806</v>
      </c>
      <c r="H56" s="33" t="str">
        <f>IF(入力!I31="","",入力!I31)</f>
        <v>富津市立青堀小学校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佐久間</v>
      </c>
      <c r="D57" s="33" t="str">
        <f>IF(入力!E34="","",入力!E34)</f>
        <v>彩花</v>
      </c>
      <c r="E57" s="33" t="str">
        <f>IF(入力!C33="","",入力!C33)</f>
        <v>サクマ</v>
      </c>
      <c r="F57" s="33" t="str">
        <f>IF(入力!E33="","",入力!E33)</f>
        <v>アヤカ</v>
      </c>
      <c r="G57" s="33">
        <f>IF(入力!M33="","",入力!M33)</f>
        <v>520497779</v>
      </c>
      <c r="H57" s="33" t="str">
        <f>IF(入力!I33="","",入力!I33)</f>
        <v>富津市立青堀小学校</v>
      </c>
      <c r="I57" s="33">
        <f>IF(入力!G33="","",入力!G33)</f>
        <v>2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飛澤</v>
      </c>
      <c r="D58" s="33" t="str">
        <f>IF(入力!E36="","",入力!E36)</f>
        <v>凛</v>
      </c>
      <c r="E58" s="33" t="str">
        <f>IF(入力!C35="","",入力!C35)</f>
        <v>ヒザワ</v>
      </c>
      <c r="F58" s="33" t="str">
        <f>IF(入力!E35="","",入力!E35)</f>
        <v>リン</v>
      </c>
      <c r="G58" s="33">
        <f>IF(入力!M35="","",入力!M35)</f>
        <v>521194318</v>
      </c>
      <c r="H58" s="33" t="str">
        <f>IF(入力!I35="","",入力!I35)</f>
        <v>富津市立青堀小学校</v>
      </c>
      <c r="I58" s="33">
        <f>IF(入力!G35="","",入力!G35)</f>
        <v>2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本田</v>
      </c>
      <c r="D59" s="33" t="str">
        <f>IF(入力!E38="","",入力!E38)</f>
        <v>ふうか</v>
      </c>
      <c r="E59" s="33" t="str">
        <f>IF(入力!C37="","",入力!C37)</f>
        <v>ホンダ</v>
      </c>
      <c r="F59" s="33" t="str">
        <f>IF(入力!E37="","",入力!E37)</f>
        <v>フウカ</v>
      </c>
      <c r="G59" s="33">
        <f>IF(入力!M37="","",入力!M37)</f>
        <v>521730486</v>
      </c>
      <c r="H59" s="33" t="str">
        <f>IF(入力!I37="","",入力!I37)</f>
        <v>君津市立周西小学校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川野</v>
      </c>
      <c r="D60" s="33" t="str">
        <f>IF(入力!E40="","",入力!E40)</f>
        <v>隼</v>
      </c>
      <c r="E60" s="33" t="str">
        <f>IF(入力!C39="","",入力!C39)</f>
        <v>カワノ</v>
      </c>
      <c r="F60" s="33" t="str">
        <f>IF(入力!E39="","",入力!E39)</f>
        <v>ジュン</v>
      </c>
      <c r="G60" s="33">
        <f>IF(入力!M39="","",入力!M39)</f>
        <v>521730516</v>
      </c>
      <c r="H60" s="33" t="str">
        <f>IF(入力!I39="","",入力!I39)</f>
        <v>富津市立青堀小学校</v>
      </c>
      <c r="I60" s="33">
        <f>IF(入力!G39="","",入力!G39)</f>
        <v>2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森田</v>
      </c>
      <c r="D61" s="33" t="str">
        <f>IF(入力!E42="","",入力!E42)</f>
        <v>大智</v>
      </c>
      <c r="E61" s="33" t="str">
        <f>IF(入力!C41="","",入力!C41)</f>
        <v>モリタ</v>
      </c>
      <c r="F61" s="33" t="str">
        <f>IF(入力!E41="","",入力!E41)</f>
        <v>ダイチ</v>
      </c>
      <c r="G61" s="33">
        <f>IF(入力!M41="","",入力!M41)</f>
        <v>516117330</v>
      </c>
      <c r="H61" s="33" t="str">
        <f>IF(入力!I41="","",入力!I41)</f>
        <v>富津市立青堀小学校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山田</v>
      </c>
      <c r="D62" s="33" t="str">
        <f>IF(入力!E44="","",入力!E44)</f>
        <v>さくら</v>
      </c>
      <c r="E62" s="33" t="str">
        <f>IF(入力!C43="","",入力!C43)</f>
        <v>ヤマダ</v>
      </c>
      <c r="F62" s="33" t="str">
        <f>IF(入力!E43="","",入力!E43)</f>
        <v>サクラ</v>
      </c>
      <c r="G62" s="33">
        <f>IF(入力!M43="","",入力!M43)</f>
        <v>521876832</v>
      </c>
      <c r="H62" s="33" t="str">
        <f>IF(入力!I43="","",入力!I43)</f>
        <v>富津市立飯野小学校</v>
      </c>
      <c r="I62" s="33">
        <f>IF(入力!G43="","",入力!G43)</f>
        <v>2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中西</v>
      </c>
      <c r="D63" s="33" t="str">
        <f>IF(入力!E46="","",入力!E46)</f>
        <v>悠月</v>
      </c>
      <c r="E63" s="33" t="str">
        <f>IF(入力!C45="","",入力!C45)</f>
        <v>ナカニシ</v>
      </c>
      <c r="F63" s="33" t="str">
        <f>IF(入力!E45="","",入力!E45)</f>
        <v>ユヅキ</v>
      </c>
      <c r="G63" s="33">
        <f>IF(入力!M45="","",入力!M45)</f>
        <v>521730509</v>
      </c>
      <c r="H63" s="33" t="str">
        <f>IF(入力!I45="","",入力!I45)</f>
        <v>富津市立富津小学校</v>
      </c>
      <c r="I63" s="33">
        <f>IF(入力!G45="","",入力!G45)</f>
        <v>3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山田</v>
      </c>
      <c r="D64" s="33" t="str">
        <f>IF(入力!E48="","",入力!E48)</f>
        <v>菜央</v>
      </c>
      <c r="E64" s="33" t="str">
        <f>IF(入力!C47="","",入力!C47)</f>
        <v>ヤマダ</v>
      </c>
      <c r="F64" s="33" t="str">
        <f>IF(入力!E47="","",入力!E47)</f>
        <v>ナオ</v>
      </c>
      <c r="G64" s="33">
        <f>IF(入力!M47="","",入力!M47)</f>
        <v>521730493</v>
      </c>
      <c r="H64" s="33" t="str">
        <f>IF(入力!I47="","",入力!I47)</f>
        <v>富津市立青堀小学校</v>
      </c>
      <c r="I64" s="33">
        <f>IF(入力!G47="","",入力!G47)</f>
        <v>3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白石</v>
      </c>
      <c r="D65" s="33" t="str">
        <f>IF(入力!E50="","",入力!E50)</f>
        <v>柚姫</v>
      </c>
      <c r="E65" s="33" t="str">
        <f>IF(入力!C49="","",入力!C49)</f>
        <v>シライシ</v>
      </c>
      <c r="F65" s="33" t="str">
        <f>IF(入力!E49="","",入力!E49)</f>
        <v>ユズキ</v>
      </c>
      <c r="G65" s="33">
        <f>IF(入力!M49="","",入力!M49)</f>
        <v>521876825</v>
      </c>
      <c r="H65" s="33" t="str">
        <f>IF(入力!I49="","",入力!I49)</f>
        <v>富津市立富津小学校</v>
      </c>
      <c r="I65" s="33">
        <f>IF(入力!G49="","",入力!G49)</f>
        <v>3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下平有吾</cp:lastModifiedBy>
  <cp:lastPrinted>2016-05-09T15:17:35Z</cp:lastPrinted>
  <dcterms:created xsi:type="dcterms:W3CDTF">2014-04-05T09:56:00Z</dcterms:created>
  <dcterms:modified xsi:type="dcterms:W3CDTF">2022-01-18T14:04:01Z</dcterms:modified>
</cp:coreProperties>
</file>