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ocuments\宏之\ぎおんウェーブ\大会関係\2021\"/>
    </mc:Choice>
  </mc:AlternateContent>
  <xr:revisionPtr revIDLastSave="0" documentId="13_ncr:1_{764A809F-CF0F-4911-9AC4-2D65AA00909B}" xr6:coauthVersionLast="46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<sst xmlns="http://schemas.openxmlformats.org/spreadsheetml/2006/main" count="397" uniqueCount="255">
  <si>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</si>
  <si>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</si>
  <si>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</si>
  <si>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</si>
  <si>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</si>
  <si>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</si>
  <si>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</si>
  <si>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</si>
  <si>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</si>
  <si>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</si>
  <si>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</si>
  <si>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</si>
  <si>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</si>
  <si>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</si>
  <si>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</si>
  <si>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</si>
  <si>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</si>
  <si>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</si>
  <si>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</si>
  <si>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</si>
  <si>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</si>
  <si>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</si>
  <si>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</si>
  <si>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</si>
  <si>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</si>
  <si>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</si>
  <si>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</si>
  <si>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</si>
  <si>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</si>
  <si>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</si>
  <si>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</si>
  <si>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</si>
  <si>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</si>
  <si>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</si>
  <si>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</si>
  <si>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</si>
  <si>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</si>
  <si>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</si>
  <si>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</si>
  <si>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</si>
  <si>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</si>
  <si>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</si>
  <si>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</si>
  <si>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</si>
  <si>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</si>
  <si>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</si>
  <si>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</si>
  <si>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</si>
  <si>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</si>
  <si>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</si>
  <si>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</si>
  <si>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</si>
  <si>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</si>
  <si>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</si>
  <si>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</si>
  <si>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</si>
  <si>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</si>
  <si>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</si>
  <si>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</si>
  <si>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</si>
  <si>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</si>
  <si>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</si>
  <si>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</si>
  <si>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</si>
  <si>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</si>
  <si>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</si>
  <si>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</si>
  <si>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</si>
  <si>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</si>
  <si>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</si>
  <si>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</si>
  <si>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</si>
  <si>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</si>
  <si>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</si>
  <si>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</si>
  <si>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</si>
  <si>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</si>
  <si>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</si>
  <si>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</si>
  <si>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</si>
  <si>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</si>
  <si>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</si>
  <si>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</si>
  <si>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</si>
  <si>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</si>
  <si>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</si>
  <si>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</si>
  <si>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</si>
  <si>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</si>
  <si>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</si>
  <si>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</si>
  <si>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</si>
  <si>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</si>
  <si>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</si>
  <si>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</si>
  <si>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</si>
  <si>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</si>
  <si>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</si>
  <si>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</si>
  <si>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</si>
  <si>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</si>
  <si>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</si>
  <si>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</si>
  <si>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</si>
  <si>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</si>
  <si>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</si>
  <si>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</si>
  <si>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</si>
  <si>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</si>
  <si>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</si>
  <si>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</si>
  <si>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</si>
  <si>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</si>
  <si>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</si>
  <si>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</si>
  <si>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</si>
  <si>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</si>
  <si>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</si>
  <si>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</si>
  <si>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</si>
  <si>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</si>
  <si>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</si>
  <si>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</si>
  <si>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</si>
  <si>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</si>
  <si>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</si>
  <si>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</si>
  <si>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</si>
  <si>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</si>
  <si>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</si>
  <si>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</si>
  <si>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</si>
  <si>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</si>
  <si>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</si>
  <si>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</si>
  <si>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</si>
  <si>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</si>
  <si>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</si>
  <si>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</si>
  <si>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</si>
  <si>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</si>
  <si>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</si>
  <si>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</si>
  <si>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</si>
  <si>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</si>
  <si>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</si>
  <si>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</si>
  <si>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</si>
  <si>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</si>
  <si>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</si>
  <si>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</si>
  <si>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</si>
  <si>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</si>
  <si>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</si>
  <si>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</si>
  <si>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</si>
  <si>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</si>
  <si>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</si>
  <si>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</si>
  <si>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</si>
  <si>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</si>
  <si>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</si>
  <si>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</si>
  <si>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</si>
  <si>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</si>
  <si>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</si>
  <si>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</si>
  <si>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</si>
  <si>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</si>
  <si>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</si>
  <si>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</si>
  <si>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</si>
  <si>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</si>
  <si>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</si>
  <si>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</si>
  <si>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</si>
  <si>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</si>
  <si>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</si>
  <si>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</si>
  <si>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</si>
  <si>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</si>
  <si>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</si>
  <si>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</si>
  <si>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</si>
  <si>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</si>
  <si>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</si>
  <si>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</si>
  <si>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</si>
  <si>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</si>
  <si>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</si>
  <si>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</si>
  <si>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</si>
  <si>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</si>
  <si>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</si>
  <si>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</si>
  <si>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</si>
  <si>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</si>
  <si>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</si>
  <si>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</si>
  <si>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</si>
  <si>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</si>
  <si>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</si>
  <si>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</si>
  <si>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</si>
  <si>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</si>
  <si>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</si>
  <si>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スズキ</t>
    <phoneticPr fontId="2"/>
  </si>
  <si>
    <t>ヒロミ</t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</si>
  <si>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</si>
  <si>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</si>
  <si>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</si>
  <si>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</si>
  <si>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</si>
  <si>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</si>
  <si>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木更津</t>
    <rPh sb="0" eb="3">
      <t>キサラヅ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</si>
  <si>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</si>
  <si>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</si>
  <si>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</si>
  <si>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</si>
  <si>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</si>
  <si>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</si>
  <si>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寳田</t>
    <rPh sb="0" eb="2">
      <t>タカラダ</t>
    </rPh>
    <phoneticPr fontId="2"/>
  </si>
  <si>
    <t>麻琴</t>
    <rPh sb="0" eb="2">
      <t>マコト</t>
    </rPh>
    <phoneticPr fontId="2"/>
  </si>
  <si>
    <t>五位渕</t>
    <rPh sb="0" eb="3">
      <t>ゴイブチ</t>
    </rPh>
    <phoneticPr fontId="2"/>
  </si>
  <si>
    <t>昊</t>
    <rPh sb="0" eb="1">
      <t>ソラ</t>
    </rPh>
    <phoneticPr fontId="2"/>
  </si>
  <si>
    <t>鈴木</t>
    <rPh sb="0" eb="2">
      <t>スズキ</t>
    </rPh>
    <phoneticPr fontId="2"/>
  </si>
  <si>
    <t>陽太</t>
    <rPh sb="0" eb="2">
      <t>ヨウタ</t>
    </rPh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</si>
  <si>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</si>
  <si>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</si>
  <si>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千紘</t>
    <rPh sb="0" eb="2">
      <t>チヒロ</t>
    </rPh>
    <phoneticPr fontId="2"/>
  </si>
  <si>
    <t>瑛歩</t>
    <rPh sb="0" eb="2">
      <t>エイホ</t>
    </rPh>
    <phoneticPr fontId="2"/>
  </si>
  <si>
    <t>久我</t>
    <rPh sb="0" eb="2">
      <t>クガ</t>
    </rPh>
    <phoneticPr fontId="2"/>
  </si>
  <si>
    <t>真心</t>
    <rPh sb="0" eb="2">
      <t>マゴコロ</t>
    </rPh>
    <phoneticPr fontId="2"/>
  </si>
  <si>
    <t>前間</t>
    <rPh sb="0" eb="2">
      <t>マエマ</t>
    </rPh>
    <phoneticPr fontId="2"/>
  </si>
  <si>
    <t>哲太</t>
    <rPh sb="0" eb="2">
      <t>テッタ</t>
    </rPh>
    <phoneticPr fontId="2"/>
  </si>
  <si>
    <t>タカラダ</t>
    <phoneticPr fontId="2"/>
  </si>
  <si>
    <t>マコト</t>
    <phoneticPr fontId="2"/>
  </si>
  <si>
    <t>ゴイブチ</t>
    <phoneticPr fontId="2"/>
  </si>
  <si>
    <t>ソラ</t>
    <phoneticPr fontId="2"/>
  </si>
  <si>
    <t>スズキ</t>
    <phoneticPr fontId="2"/>
  </si>
  <si>
    <t>ヒナタ</t>
    <phoneticPr fontId="2"/>
  </si>
  <si>
    <t>サショウ</t>
    <phoneticPr fontId="2"/>
  </si>
  <si>
    <t>ユア</t>
    <phoneticPr fontId="2"/>
  </si>
  <si>
    <t>チヒロ</t>
    <phoneticPr fontId="2"/>
  </si>
  <si>
    <t>アキト</t>
    <phoneticPr fontId="2"/>
  </si>
  <si>
    <t>クガ</t>
    <phoneticPr fontId="2"/>
  </si>
  <si>
    <t>ココロ</t>
    <phoneticPr fontId="2"/>
  </si>
  <si>
    <t>マエマ</t>
    <phoneticPr fontId="2"/>
  </si>
  <si>
    <t>テッタ</t>
    <phoneticPr fontId="2"/>
  </si>
  <si>
    <t>祇園小</t>
    <rPh sb="0" eb="3">
      <t>ギオンショウ</t>
    </rPh>
    <phoneticPr fontId="2"/>
  </si>
  <si>
    <t>南清小</t>
    <rPh sb="0" eb="3">
      <t>ナンセイショウ</t>
    </rPh>
    <phoneticPr fontId="2"/>
  </si>
  <si>
    <t>真舟小</t>
    <rPh sb="0" eb="3">
      <t>マブネショウ</t>
    </rPh>
    <phoneticPr fontId="2"/>
  </si>
  <si>
    <t>清見台小</t>
    <rPh sb="0" eb="4">
      <t>キヨミダイショウ</t>
    </rPh>
    <phoneticPr fontId="2"/>
  </si>
  <si>
    <t>①</t>
    <phoneticPr fontId="2"/>
  </si>
  <si>
    <t>相も変わらず今年も小さいチームですが、心は大きくポテンシャルは十二分！
お淑やかで内弁慶なお嬢さまばかりですが、心のスイッチをONにして、みんなで拾って繋ぎまくるぞ～！
「つながる心がみんなの力」を合言葉に、男女混合２年目の戦いに挑みます！</t>
    <rPh sb="0" eb="1">
      <t>アイ</t>
    </rPh>
    <rPh sb="2" eb="3">
      <t>カ</t>
    </rPh>
    <rPh sb="6" eb="8">
      <t>コトシ</t>
    </rPh>
    <rPh sb="41" eb="44">
      <t>ウチベンケイ</t>
    </rPh>
    <rPh sb="56" eb="57">
      <t>ココロ</t>
    </rPh>
    <rPh sb="73" eb="74">
      <t>ヒロ</t>
    </rPh>
    <rPh sb="104" eb="106">
      <t>ダンジョ</t>
    </rPh>
    <rPh sb="106" eb="108">
      <t>コンゴウ</t>
    </rPh>
    <rPh sb="109" eb="111">
      <t>ネンメ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</si>
</sst>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P41" sqref="P41:T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3" t="s">
        <v>161</v>
      </c>
      <c r="K3" s="84"/>
      <c r="L3" s="84"/>
      <c r="M3" s="84"/>
      <c r="N3" s="84"/>
      <c r="O3" s="85"/>
      <c r="P3" s="215" t="s">
        <v>212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433311389</v>
      </c>
      <c r="D4" s="95"/>
      <c r="E4" s="95"/>
      <c r="F4" s="95"/>
      <c r="G4" s="95"/>
      <c r="H4" s="95"/>
      <c r="I4" s="96"/>
      <c r="J4" s="146" t="s">
        <v>185</v>
      </c>
      <c r="K4" s="147"/>
      <c r="L4" s="147"/>
      <c r="M4" s="147"/>
      <c r="N4" s="147"/>
      <c r="O4" s="148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>
        <v>435798206</v>
      </c>
      <c r="D5" s="98"/>
      <c r="E5" s="98"/>
      <c r="F5" s="98"/>
      <c r="G5" s="98"/>
      <c r="H5" s="98"/>
      <c r="I5" s="99"/>
      <c r="J5" s="149">
        <v>433311389</v>
      </c>
      <c r="K5" s="149"/>
      <c r="L5" s="149"/>
      <c r="M5" s="149"/>
      <c r="N5" s="149"/>
      <c r="O5" s="149"/>
      <c r="P5" s="203" t="s">
        <v>213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214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7" t="s">
        <v>175</v>
      </c>
      <c r="D6" s="238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100"/>
      <c r="B7" s="101"/>
      <c r="C7" s="141" t="s">
        <v>202</v>
      </c>
      <c r="D7" s="134"/>
      <c r="E7" s="112" t="s">
        <v>203</v>
      </c>
      <c r="F7" s="113"/>
      <c r="G7" s="93">
        <v>500777584</v>
      </c>
      <c r="H7" s="93"/>
      <c r="I7" s="93"/>
      <c r="J7" s="92" t="s">
        <v>210</v>
      </c>
      <c r="K7" s="93"/>
      <c r="L7" s="93"/>
      <c r="M7" s="92" t="s">
        <v>211</v>
      </c>
      <c r="N7" s="93"/>
      <c r="O7" s="93"/>
      <c r="P7" s="89" t="s">
        <v>72</v>
      </c>
      <c r="Q7" s="90"/>
      <c r="R7" s="158" t="s">
        <v>215</v>
      </c>
      <c r="S7" s="110"/>
      <c r="T7" s="110"/>
      <c r="U7" s="110"/>
      <c r="V7" s="50" t="s">
        <v>73</v>
      </c>
      <c r="W7" s="108" t="s">
        <v>216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0" t="s">
        <v>218</v>
      </c>
      <c r="AM7" s="151"/>
      <c r="AN7" s="151"/>
      <c r="AO7" s="151"/>
      <c r="AP7" s="151"/>
      <c r="AQ7" s="151"/>
      <c r="AR7" s="151"/>
      <c r="AS7" s="59" t="s">
        <v>75</v>
      </c>
      <c r="AT7" s="264">
        <v>45</v>
      </c>
    </row>
    <row r="8" spans="1:51" ht="18" customHeight="1">
      <c r="A8" s="100"/>
      <c r="B8" s="101"/>
      <c r="C8" s="139" t="s">
        <v>204</v>
      </c>
      <c r="D8" s="137"/>
      <c r="E8" s="140" t="s">
        <v>205</v>
      </c>
      <c r="F8" s="138"/>
      <c r="G8" s="93"/>
      <c r="H8" s="93"/>
      <c r="I8" s="93"/>
      <c r="J8" s="93"/>
      <c r="K8" s="93"/>
      <c r="L8" s="93"/>
      <c r="M8" s="93"/>
      <c r="N8" s="93"/>
      <c r="O8" s="93"/>
      <c r="P8" s="152" t="s">
        <v>217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219</v>
      </c>
      <c r="AL8" s="155"/>
      <c r="AM8" s="155"/>
      <c r="AN8" s="155"/>
      <c r="AO8" s="60" t="s">
        <v>76</v>
      </c>
      <c r="AP8" s="156" t="s">
        <v>220</v>
      </c>
      <c r="AQ8" s="155"/>
      <c r="AR8" s="155"/>
      <c r="AS8" s="157"/>
      <c r="AT8" s="264"/>
    </row>
    <row r="9" spans="1:51" ht="14.4" customHeight="1">
      <c r="A9" s="100" t="s">
        <v>150</v>
      </c>
      <c r="B9" s="101"/>
      <c r="C9" s="141" t="s">
        <v>206</v>
      </c>
      <c r="D9" s="134"/>
      <c r="E9" s="112" t="s">
        <v>207</v>
      </c>
      <c r="F9" s="113"/>
      <c r="G9" s="93">
        <v>519850189</v>
      </c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10"/>
      <c r="S9" s="110"/>
      <c r="T9" s="110"/>
      <c r="U9" s="110"/>
      <c r="V9" s="50" t="s">
        <v>73</v>
      </c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51"/>
      <c r="AM9" s="151"/>
      <c r="AN9" s="151"/>
      <c r="AO9" s="151"/>
      <c r="AP9" s="151"/>
      <c r="AQ9" s="151"/>
      <c r="AR9" s="151"/>
      <c r="AS9" s="59" t="s">
        <v>194</v>
      </c>
      <c r="AT9" s="265">
        <v>40</v>
      </c>
    </row>
    <row r="10" spans="1:51" ht="18" customHeight="1">
      <c r="A10" s="100"/>
      <c r="B10" s="101"/>
      <c r="C10" s="139" t="s">
        <v>208</v>
      </c>
      <c r="D10" s="137"/>
      <c r="E10" s="140" t="s">
        <v>209</v>
      </c>
      <c r="F10" s="138"/>
      <c r="G10" s="93"/>
      <c r="H10" s="93"/>
      <c r="I10" s="93"/>
      <c r="J10" s="93"/>
      <c r="K10" s="93"/>
      <c r="L10" s="93"/>
      <c r="M10" s="93"/>
      <c r="N10" s="93"/>
      <c r="O10" s="93"/>
      <c r="P10" s="210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1"/>
      <c r="AK10" s="212"/>
      <c r="AL10" s="155"/>
      <c r="AM10" s="155"/>
      <c r="AN10" s="155"/>
      <c r="AO10" s="60" t="s">
        <v>195</v>
      </c>
      <c r="AP10" s="155"/>
      <c r="AQ10" s="155"/>
      <c r="AR10" s="155"/>
      <c r="AS10" s="157"/>
      <c r="AT10" s="265"/>
    </row>
    <row r="11" spans="1:51" ht="14.4" customHeight="1">
      <c r="A11" s="100" t="s">
        <v>151</v>
      </c>
      <c r="B11" s="101"/>
      <c r="C11" s="133"/>
      <c r="D11" s="134"/>
      <c r="E11" s="134"/>
      <c r="F11" s="113"/>
      <c r="G11" s="93"/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10"/>
      <c r="S11" s="110"/>
      <c r="T11" s="110"/>
      <c r="U11" s="110"/>
      <c r="V11" s="50" t="s">
        <v>73</v>
      </c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51"/>
      <c r="AM11" s="151"/>
      <c r="AN11" s="151"/>
      <c r="AO11" s="151"/>
      <c r="AP11" s="151"/>
      <c r="AQ11" s="151"/>
      <c r="AR11" s="151"/>
      <c r="AS11" s="59" t="s">
        <v>194</v>
      </c>
      <c r="AT11" s="265"/>
    </row>
    <row r="12" spans="1:51" ht="18" customHeight="1">
      <c r="A12" s="100"/>
      <c r="B12" s="101"/>
      <c r="C12" s="136"/>
      <c r="D12" s="137"/>
      <c r="E12" s="137"/>
      <c r="F12" s="138"/>
      <c r="G12" s="93"/>
      <c r="H12" s="93"/>
      <c r="I12" s="93"/>
      <c r="J12" s="93"/>
      <c r="K12" s="93"/>
      <c r="L12" s="93"/>
      <c r="M12" s="93"/>
      <c r="N12" s="93"/>
      <c r="O12" s="93"/>
      <c r="P12" s="210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1"/>
      <c r="AK12" s="212"/>
      <c r="AL12" s="155"/>
      <c r="AM12" s="155"/>
      <c r="AN12" s="155"/>
      <c r="AO12" s="60" t="s">
        <v>195</v>
      </c>
      <c r="AP12" s="155"/>
      <c r="AQ12" s="155"/>
      <c r="AR12" s="155"/>
      <c r="AS12" s="157"/>
      <c r="AT12" s="265"/>
    </row>
    <row r="13" spans="1:51" ht="15" customHeight="1">
      <c r="A13" s="100" t="s">
        <v>152</v>
      </c>
      <c r="B13" s="101"/>
      <c r="C13" s="141" t="s">
        <v>202</v>
      </c>
      <c r="D13" s="134"/>
      <c r="E13" s="112" t="s">
        <v>203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6"/>
    </row>
    <row r="14" spans="1:51" ht="18" customHeight="1">
      <c r="A14" s="100"/>
      <c r="B14" s="101"/>
      <c r="C14" s="139" t="s">
        <v>204</v>
      </c>
      <c r="D14" s="137"/>
      <c r="E14" s="140" t="s">
        <v>205</v>
      </c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6"/>
    </row>
    <row r="15" spans="1:51" ht="15" customHeight="1">
      <c r="A15" s="145" t="s">
        <v>166</v>
      </c>
      <c r="B15" s="101"/>
      <c r="C15" s="141" t="s">
        <v>202</v>
      </c>
      <c r="D15" s="134"/>
      <c r="E15" s="112" t="s">
        <v>203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58" t="s">
        <v>215</v>
      </c>
      <c r="S15" s="110"/>
      <c r="T15" s="110"/>
      <c r="U15" s="110"/>
      <c r="V15" s="49" t="s">
        <v>73</v>
      </c>
      <c r="W15" s="108" t="s">
        <v>216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50" t="s">
        <v>218</v>
      </c>
      <c r="AM15" s="151"/>
      <c r="AN15" s="151"/>
      <c r="AO15" s="151"/>
      <c r="AP15" s="151"/>
      <c r="AQ15" s="151"/>
      <c r="AR15" s="151"/>
      <c r="AS15" s="59" t="s">
        <v>194</v>
      </c>
      <c r="AT15" s="265">
        <v>45</v>
      </c>
    </row>
    <row r="16" spans="1:51" ht="18" customHeight="1">
      <c r="A16" s="100"/>
      <c r="B16" s="101"/>
      <c r="C16" s="139" t="s">
        <v>204</v>
      </c>
      <c r="D16" s="137"/>
      <c r="E16" s="140" t="s">
        <v>205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52" t="s">
        <v>217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4" t="s">
        <v>219</v>
      </c>
      <c r="AL16" s="155"/>
      <c r="AM16" s="155"/>
      <c r="AN16" s="155"/>
      <c r="AO16" s="60" t="s">
        <v>195</v>
      </c>
      <c r="AP16" s="156" t="s">
        <v>220</v>
      </c>
      <c r="AQ16" s="155"/>
      <c r="AR16" s="155"/>
      <c r="AS16" s="157"/>
      <c r="AT16" s="265"/>
    </row>
    <row r="17" spans="1:46">
      <c r="A17" s="100" t="s">
        <v>6</v>
      </c>
      <c r="B17" s="101"/>
      <c r="C17" s="163" t="str">
        <f>IF(P16="","",P16)</f>
        <v>木更津市祇園4-17-13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00" t="s">
        <v>7</v>
      </c>
      <c r="B19" s="101"/>
      <c r="C19" s="163" t="str">
        <f>IF(AL15="","",AL15&amp;"-"&amp;AK16&amp;"-"&amp;AP16)</f>
        <v>090-1614-4198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00"/>
      <c r="B20" s="101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00" t="s">
        <v>153</v>
      </c>
      <c r="B21" s="101"/>
      <c r="C21" s="77">
        <v>90</v>
      </c>
      <c r="D21" s="78"/>
      <c r="E21" s="78">
        <v>1614</v>
      </c>
      <c r="F21" s="78"/>
      <c r="G21" s="78">
        <v>4198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64" t="s">
        <v>173</v>
      </c>
      <c r="D23" s="165"/>
      <c r="E23" s="166" t="s">
        <v>174</v>
      </c>
      <c r="F23" s="167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34" t="s">
        <v>167</v>
      </c>
      <c r="Q23" s="142"/>
      <c r="R23" s="142"/>
      <c r="S23" s="142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74" t="s">
        <v>171</v>
      </c>
      <c r="D24" s="175"/>
      <c r="E24" s="176" t="s">
        <v>172</v>
      </c>
      <c r="F24" s="177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6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62" t="s">
        <v>253</v>
      </c>
      <c r="C25" s="141" t="s">
        <v>235</v>
      </c>
      <c r="D25" s="134"/>
      <c r="E25" s="112" t="s">
        <v>236</v>
      </c>
      <c r="F25" s="113"/>
      <c r="G25" s="114">
        <v>6</v>
      </c>
      <c r="H25" s="116"/>
      <c r="I25" s="128" t="s">
        <v>249</v>
      </c>
      <c r="J25" s="115"/>
      <c r="K25" s="115"/>
      <c r="L25" s="116"/>
      <c r="M25" s="114">
        <v>519365706</v>
      </c>
      <c r="N25" s="115"/>
      <c r="O25" s="116"/>
      <c r="P25" s="114">
        <v>150</v>
      </c>
      <c r="Q25" s="115"/>
      <c r="R25" s="115"/>
      <c r="S25" s="115"/>
      <c r="T25" s="120"/>
      <c r="U25" s="1"/>
      <c r="V25" s="1"/>
      <c r="W25" s="1"/>
      <c r="X25" s="1"/>
      <c r="Y25" s="122">
        <v>6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9" t="s">
        <v>221</v>
      </c>
      <c r="D26" s="137"/>
      <c r="E26" s="140" t="s">
        <v>222</v>
      </c>
      <c r="F26" s="138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41" t="s">
        <v>237</v>
      </c>
      <c r="D27" s="134"/>
      <c r="E27" s="112" t="s">
        <v>238</v>
      </c>
      <c r="F27" s="113"/>
      <c r="G27" s="114">
        <v>6</v>
      </c>
      <c r="H27" s="116"/>
      <c r="I27" s="128" t="s">
        <v>250</v>
      </c>
      <c r="J27" s="115"/>
      <c r="K27" s="115"/>
      <c r="L27" s="116"/>
      <c r="M27" s="114">
        <v>519814686</v>
      </c>
      <c r="N27" s="115"/>
      <c r="O27" s="116"/>
      <c r="P27" s="114">
        <v>144</v>
      </c>
      <c r="Q27" s="115"/>
      <c r="R27" s="115"/>
      <c r="S27" s="115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9" t="s">
        <v>223</v>
      </c>
      <c r="D28" s="137"/>
      <c r="E28" s="140" t="s">
        <v>224</v>
      </c>
      <c r="F28" s="138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41" t="s">
        <v>239</v>
      </c>
      <c r="D29" s="134"/>
      <c r="E29" s="112" t="s">
        <v>240</v>
      </c>
      <c r="F29" s="113"/>
      <c r="G29" s="114">
        <v>4</v>
      </c>
      <c r="H29" s="116"/>
      <c r="I29" s="128" t="s">
        <v>249</v>
      </c>
      <c r="J29" s="115"/>
      <c r="K29" s="115"/>
      <c r="L29" s="116"/>
      <c r="M29" s="114">
        <v>519835469</v>
      </c>
      <c r="N29" s="115"/>
      <c r="O29" s="116"/>
      <c r="P29" s="114">
        <v>135</v>
      </c>
      <c r="Q29" s="115"/>
      <c r="R29" s="115"/>
      <c r="S29" s="115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9" t="s">
        <v>225</v>
      </c>
      <c r="D30" s="137"/>
      <c r="E30" s="140" t="s">
        <v>226</v>
      </c>
      <c r="F30" s="138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41" t="s">
        <v>241</v>
      </c>
      <c r="D31" s="134"/>
      <c r="E31" s="112" t="s">
        <v>242</v>
      </c>
      <c r="F31" s="113"/>
      <c r="G31" s="114">
        <v>4</v>
      </c>
      <c r="H31" s="116"/>
      <c r="I31" s="128" t="s">
        <v>251</v>
      </c>
      <c r="J31" s="115"/>
      <c r="K31" s="115"/>
      <c r="L31" s="116"/>
      <c r="M31" s="114">
        <v>519850158</v>
      </c>
      <c r="N31" s="115"/>
      <c r="O31" s="116"/>
      <c r="P31" s="114">
        <v>140</v>
      </c>
      <c r="Q31" s="115"/>
      <c r="R31" s="115"/>
      <c r="S31" s="115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9" t="s">
        <v>227</v>
      </c>
      <c r="D32" s="137"/>
      <c r="E32" s="140" t="s">
        <v>228</v>
      </c>
      <c r="F32" s="138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1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41" t="s">
        <v>235</v>
      </c>
      <c r="D33" s="134"/>
      <c r="E33" s="112" t="s">
        <v>243</v>
      </c>
      <c r="F33" s="113"/>
      <c r="G33" s="114">
        <v>3</v>
      </c>
      <c r="H33" s="116"/>
      <c r="I33" s="128" t="s">
        <v>249</v>
      </c>
      <c r="J33" s="115"/>
      <c r="K33" s="115"/>
      <c r="L33" s="116"/>
      <c r="M33" s="114">
        <v>519827464</v>
      </c>
      <c r="N33" s="115"/>
      <c r="O33" s="116"/>
      <c r="P33" s="114">
        <v>128</v>
      </c>
      <c r="Q33" s="115"/>
      <c r="R33" s="115"/>
      <c r="S33" s="115"/>
      <c r="T33" s="120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9" t="s">
        <v>221</v>
      </c>
      <c r="D34" s="137"/>
      <c r="E34" s="140" t="s">
        <v>229</v>
      </c>
      <c r="F34" s="138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1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41" t="s">
        <v>241</v>
      </c>
      <c r="D35" s="134"/>
      <c r="E35" s="112" t="s">
        <v>244</v>
      </c>
      <c r="F35" s="113"/>
      <c r="G35" s="114">
        <v>1</v>
      </c>
      <c r="H35" s="116"/>
      <c r="I35" s="128" t="s">
        <v>251</v>
      </c>
      <c r="J35" s="115"/>
      <c r="K35" s="115"/>
      <c r="L35" s="116"/>
      <c r="M35" s="114">
        <v>520785883</v>
      </c>
      <c r="N35" s="115"/>
      <c r="O35" s="116"/>
      <c r="P35" s="114">
        <v>122</v>
      </c>
      <c r="Q35" s="115"/>
      <c r="R35" s="115"/>
      <c r="S35" s="115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9" t="s">
        <v>227</v>
      </c>
      <c r="D36" s="137"/>
      <c r="E36" s="140" t="s">
        <v>230</v>
      </c>
      <c r="F36" s="138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41" t="s">
        <v>245</v>
      </c>
      <c r="D37" s="134"/>
      <c r="E37" s="112" t="s">
        <v>246</v>
      </c>
      <c r="F37" s="113"/>
      <c r="G37" s="114">
        <v>4</v>
      </c>
      <c r="H37" s="116"/>
      <c r="I37" s="128" t="s">
        <v>252</v>
      </c>
      <c r="J37" s="115"/>
      <c r="K37" s="115"/>
      <c r="L37" s="116"/>
      <c r="M37" s="114">
        <v>520808155</v>
      </c>
      <c r="N37" s="115"/>
      <c r="O37" s="116"/>
      <c r="P37" s="114">
        <v>135</v>
      </c>
      <c r="Q37" s="115"/>
      <c r="R37" s="115"/>
      <c r="S37" s="115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9" t="s">
        <v>231</v>
      </c>
      <c r="D38" s="137"/>
      <c r="E38" s="140" t="s">
        <v>232</v>
      </c>
      <c r="F38" s="138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41" t="s">
        <v>247</v>
      </c>
      <c r="D39" s="134"/>
      <c r="E39" s="112" t="s">
        <v>248</v>
      </c>
      <c r="F39" s="113"/>
      <c r="G39" s="114">
        <v>6</v>
      </c>
      <c r="H39" s="116"/>
      <c r="I39" s="128" t="s">
        <v>251</v>
      </c>
      <c r="J39" s="115"/>
      <c r="K39" s="115"/>
      <c r="L39" s="116"/>
      <c r="M39" s="114">
        <v>520981414</v>
      </c>
      <c r="N39" s="115"/>
      <c r="O39" s="116"/>
      <c r="P39" s="114">
        <v>136</v>
      </c>
      <c r="Q39" s="115"/>
      <c r="R39" s="115"/>
      <c r="S39" s="115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9" t="s">
        <v>233</v>
      </c>
      <c r="D40" s="137"/>
      <c r="E40" s="140" t="s">
        <v>234</v>
      </c>
      <c r="F40" s="138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13"/>
      <c r="G41" s="114"/>
      <c r="H41" s="116"/>
      <c r="I41" s="114"/>
      <c r="J41" s="115"/>
      <c r="K41" s="115"/>
      <c r="L41" s="116"/>
      <c r="M41" s="114"/>
      <c r="N41" s="115"/>
      <c r="O41" s="116"/>
      <c r="P41" s="114"/>
      <c r="Q41" s="115"/>
      <c r="R41" s="115"/>
      <c r="S41" s="115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13"/>
      <c r="G43" s="114"/>
      <c r="H43" s="116"/>
      <c r="I43" s="114"/>
      <c r="J43" s="115"/>
      <c r="K43" s="115"/>
      <c r="L43" s="116"/>
      <c r="M43" s="114"/>
      <c r="N43" s="115"/>
      <c r="O43" s="116"/>
      <c r="P43" s="114"/>
      <c r="Q43" s="115"/>
      <c r="R43" s="115"/>
      <c r="S43" s="115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13"/>
      <c r="G45" s="114"/>
      <c r="H45" s="116"/>
      <c r="I45" s="114"/>
      <c r="J45" s="115"/>
      <c r="K45" s="115"/>
      <c r="L45" s="116"/>
      <c r="M45" s="114"/>
      <c r="N45" s="115"/>
      <c r="O45" s="116"/>
      <c r="P45" s="114"/>
      <c r="Q45" s="115"/>
      <c r="R45" s="115"/>
      <c r="S45" s="115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13"/>
      <c r="G47" s="114"/>
      <c r="H47" s="116"/>
      <c r="I47" s="114"/>
      <c r="J47" s="115"/>
      <c r="K47" s="115"/>
      <c r="L47" s="116"/>
      <c r="M47" s="114"/>
      <c r="N47" s="115"/>
      <c r="O47" s="116"/>
      <c r="P47" s="114"/>
      <c r="Q47" s="115"/>
      <c r="R47" s="115"/>
      <c r="S47" s="115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00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1" t="s">
        <v>254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7">
        <f>LEN(A55)</f>
        <v>120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ぎおんウェーブ</v>
      </c>
      <c r="D2" s="273"/>
      <c r="E2" s="273"/>
      <c r="F2" s="273"/>
      <c r="G2" s="273"/>
      <c r="H2" s="273"/>
      <c r="I2" s="273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 t="str">
        <f>IF(入力!C4="","",IF(入力!C5="",入力!C4,入力!C4&amp;"　　"&amp;入力!C5))</f>
        <v>433311389　　435798206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中島　宏之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500777584</v>
      </c>
      <c r="H7" s="272"/>
      <c r="I7" s="272"/>
      <c r="J7" s="272" t="str">
        <f>IF(入力!J7="","",入力!J7)</f>
        <v>021065</v>
      </c>
      <c r="K7" s="272"/>
      <c r="L7" s="272"/>
      <c r="M7" s="272" t="str">
        <f>IF(入力!M7="","",入力!M7)</f>
        <v>0217592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2</v>
      </c>
      <c r="B9" s="270"/>
      <c r="C9" s="282" t="str">
        <f>IF(入力!C10="","",入力!C10&amp;"　"&amp;入力!E10)</f>
        <v>鈴木　広美</v>
      </c>
      <c r="D9" s="283"/>
      <c r="E9" s="283"/>
      <c r="F9" s="283"/>
      <c r="G9" s="272">
        <f>IF(入力!G9="","",入力!G9)</f>
        <v>519850189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3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中島　宏之</v>
      </c>
      <c r="D13" s="283"/>
      <c r="E13" s="283"/>
      <c r="F13" s="283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0"/>
      <c r="B14" s="270"/>
      <c r="C14" s="284"/>
      <c r="D14" s="285"/>
      <c r="E14" s="285"/>
      <c r="F14" s="28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0" t="s">
        <v>5</v>
      </c>
      <c r="B15" s="270"/>
      <c r="C15" s="282" t="str">
        <f>IF(入力!C16="","",入力!C16&amp;"　"&amp;入力!E16)</f>
        <v>中島　宏之</v>
      </c>
      <c r="D15" s="283"/>
      <c r="E15" s="283"/>
      <c r="F15" s="280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0"/>
      <c r="B16" s="270"/>
      <c r="C16" s="284"/>
      <c r="D16" s="285"/>
      <c r="E16" s="285"/>
      <c r="F16" s="281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70" t="s">
        <v>6</v>
      </c>
      <c r="B17" s="270"/>
      <c r="C17" s="273" t="str">
        <f>IF(入力!C17="","",入力!C17&amp;"　"&amp;入力!E17)</f>
        <v>木更津市祇園4-17-13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090-1614-4198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90－1614－4198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寳田　麻琴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五位渕　昊</v>
      </c>
      <c r="D27" s="283"/>
      <c r="E27" s="283"/>
      <c r="F27" s="283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南清小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519814686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鈴木　陽太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祇園小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519835469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佐生　結愛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真舟小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寳田　千紘</v>
      </c>
      <c r="D33" s="283"/>
      <c r="E33" s="283"/>
      <c r="F33" s="283"/>
      <c r="G33" s="270">
        <f>IF(入力!G33="","",入力!G33)</f>
        <v>3</v>
      </c>
      <c r="H33" s="270" t="str">
        <f>IF(入力!H33="","",入力!H33)</f>
        <v/>
      </c>
      <c r="I33" s="270" t="str">
        <f>IF(入力!I33="","",入力!I33)</f>
        <v>祇園小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519827464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佐生　瑛歩</v>
      </c>
      <c r="D35" s="283"/>
      <c r="E35" s="283"/>
      <c r="F35" s="283"/>
      <c r="G35" s="270">
        <f>IF(入力!G35="","",入力!G35)</f>
        <v>1</v>
      </c>
      <c r="H35" s="270" t="str">
        <f>IF(入力!H35="","",入力!H35)</f>
        <v/>
      </c>
      <c r="I35" s="270" t="str">
        <f>IF(入力!I35="","",入力!I35)</f>
        <v>真舟小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520785883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久我　真心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清見台小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520808155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前間　哲太</v>
      </c>
      <c r="D39" s="283"/>
      <c r="E39" s="283"/>
      <c r="F39" s="283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真舟小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520981414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9"/>
      <c r="AW1" s="319"/>
      <c r="AX1" s="4" t="s">
        <v>28</v>
      </c>
      <c r="AY1" s="5"/>
      <c r="AZ1" s="319"/>
      <c r="BA1" s="319"/>
      <c r="BB1" s="4" t="s">
        <v>29</v>
      </c>
      <c r="BC1" s="5"/>
      <c r="BD1" s="319"/>
      <c r="BE1" s="31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20" t="s">
        <v>65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9" t="s">
        <v>32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2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95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8" t="s">
        <v>37</v>
      </c>
      <c r="D16" s="299"/>
      <c r="E16" s="299"/>
      <c r="F16" s="299"/>
      <c r="G16" s="300"/>
      <c r="H16" s="350" t="s">
        <v>66</v>
      </c>
      <c r="I16" s="351"/>
      <c r="J16" s="351"/>
      <c r="K16" s="299" t="str">
        <f>IF(入力!C2="","",入力!C2)</f>
        <v>ギオンウェーブ</v>
      </c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300"/>
      <c r="Y16" s="369" t="s">
        <v>67</v>
      </c>
      <c r="Z16" s="370"/>
      <c r="AA16" s="370"/>
      <c r="AB16" s="370"/>
      <c r="AC16" s="370"/>
      <c r="AD16" s="370"/>
      <c r="AE16" s="370"/>
      <c r="AF16" s="370"/>
      <c r="AG16" s="370"/>
      <c r="AH16" s="370"/>
      <c r="AI16" s="371"/>
      <c r="AJ16" s="322" t="s">
        <v>38</v>
      </c>
      <c r="AK16" s="323"/>
      <c r="AL16" s="323"/>
      <c r="AM16" s="324"/>
      <c r="AN16" s="344" t="str">
        <f>IF(入力!P3="","",入力!P3)</f>
        <v>木更津市</v>
      </c>
      <c r="AO16" s="345"/>
      <c r="AP16" s="345"/>
      <c r="AQ16" s="345"/>
      <c r="AR16" s="345"/>
      <c r="AS16" s="345"/>
      <c r="AT16" s="323" t="s">
        <v>68</v>
      </c>
      <c r="AU16" s="324"/>
      <c r="AV16" s="330" t="s">
        <v>39</v>
      </c>
      <c r="AW16" s="299"/>
      <c r="AX16" s="299"/>
      <c r="AY16" s="300"/>
      <c r="AZ16" s="332" t="str">
        <f>IF(入力!P5="","",入力!P5)</f>
        <v>久留里</v>
      </c>
      <c r="BA16" s="333"/>
      <c r="BB16" s="333"/>
      <c r="BC16" s="333"/>
      <c r="BD16" s="333"/>
      <c r="BE16" s="333"/>
      <c r="BF16" s="307" t="s">
        <v>40</v>
      </c>
    </row>
    <row r="17" spans="3:58" ht="4.5" customHeight="1">
      <c r="C17" s="301"/>
      <c r="D17" s="302"/>
      <c r="E17" s="302"/>
      <c r="F17" s="302"/>
      <c r="G17" s="303"/>
      <c r="H17" s="342" t="str">
        <f>IF(入力!C3="","",入力!C3)</f>
        <v>ぎおんウェーブ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38" t="str">
        <f>IF(入力!J3="","","("&amp;入力!J3&amp;")")</f>
        <v>(男女混合)</v>
      </c>
      <c r="V17" s="338"/>
      <c r="W17" s="338"/>
      <c r="X17" s="339"/>
      <c r="Y17" s="372">
        <f>IF(入力!C4="","",入力!C4)</f>
        <v>433311389</v>
      </c>
      <c r="Z17" s="373"/>
      <c r="AA17" s="373"/>
      <c r="AB17" s="373"/>
      <c r="AC17" s="373"/>
      <c r="AD17" s="373"/>
      <c r="AE17" s="373"/>
      <c r="AF17" s="373"/>
      <c r="AG17" s="373"/>
      <c r="AH17" s="373"/>
      <c r="AI17" s="374"/>
      <c r="AJ17" s="325"/>
      <c r="AK17" s="326"/>
      <c r="AL17" s="326"/>
      <c r="AM17" s="327"/>
      <c r="AN17" s="346"/>
      <c r="AO17" s="347"/>
      <c r="AP17" s="347"/>
      <c r="AQ17" s="347"/>
      <c r="AR17" s="347"/>
      <c r="AS17" s="347"/>
      <c r="AT17" s="326"/>
      <c r="AU17" s="327"/>
      <c r="AV17" s="331"/>
      <c r="AW17" s="302"/>
      <c r="AX17" s="302"/>
      <c r="AY17" s="303"/>
      <c r="AZ17" s="334"/>
      <c r="BA17" s="335"/>
      <c r="BB17" s="335"/>
      <c r="BC17" s="335"/>
      <c r="BD17" s="335"/>
      <c r="BE17" s="335"/>
      <c r="BF17" s="308"/>
    </row>
    <row r="18" spans="3:58" ht="16.5" customHeight="1">
      <c r="C18" s="304"/>
      <c r="D18" s="305"/>
      <c r="E18" s="305"/>
      <c r="F18" s="305"/>
      <c r="G18" s="306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40"/>
      <c r="V18" s="340"/>
      <c r="W18" s="340"/>
      <c r="X18" s="341"/>
      <c r="Y18" s="375"/>
      <c r="Z18" s="376"/>
      <c r="AA18" s="376"/>
      <c r="AB18" s="376"/>
      <c r="AC18" s="376"/>
      <c r="AD18" s="376"/>
      <c r="AE18" s="376"/>
      <c r="AF18" s="376"/>
      <c r="AG18" s="376"/>
      <c r="AH18" s="376"/>
      <c r="AI18" s="377"/>
      <c r="AJ18" s="328"/>
      <c r="AK18" s="317"/>
      <c r="AL18" s="317"/>
      <c r="AM18" s="329"/>
      <c r="AN18" s="348"/>
      <c r="AO18" s="349"/>
      <c r="AP18" s="349"/>
      <c r="AQ18" s="349"/>
      <c r="AR18" s="349"/>
      <c r="AS18" s="349"/>
      <c r="AT18" s="317"/>
      <c r="AU18" s="329"/>
      <c r="AV18" s="313"/>
      <c r="AW18" s="305"/>
      <c r="AX18" s="305"/>
      <c r="AY18" s="306"/>
      <c r="AZ18" s="336" t="str">
        <f>IF(入力!AE5="","",入力!AE5)</f>
        <v>木更津</v>
      </c>
      <c r="BA18" s="337"/>
      <c r="BB18" s="337"/>
      <c r="BC18" s="337"/>
      <c r="BD18" s="337"/>
      <c r="BE18" s="337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18" t="s">
        <v>42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 t="s">
        <v>69</v>
      </c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 t="s">
        <v>70</v>
      </c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21"/>
    </row>
    <row r="20" spans="3:58" ht="15" customHeight="1">
      <c r="C20" s="379" t="s">
        <v>43</v>
      </c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78" t="str">
        <f>IF(入力!J7="","",入力!J7)</f>
        <v>021065</v>
      </c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 t="str">
        <f>IF(入力!J9="","",入力!J9)</f>
        <v/>
      </c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 t="str">
        <f>IF(入力!J11="","",入力!J11)</f>
        <v/>
      </c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86"/>
    </row>
    <row r="21" spans="3:58" ht="15" customHeight="1">
      <c r="C21" s="379" t="s">
        <v>44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78" t="str">
        <f>IF(入力!M7="","",入力!M7)</f>
        <v>0217592</v>
      </c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 t="str">
        <f>IF(入力!M9="","",入力!M9)</f>
        <v/>
      </c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 t="str">
        <f>IF(入力!M11="","",入力!M11)</f>
        <v/>
      </c>
      <c r="AT21" s="378"/>
      <c r="AU21" s="378"/>
      <c r="AV21" s="378"/>
      <c r="AW21" s="378"/>
      <c r="AX21" s="378"/>
      <c r="AY21" s="378"/>
      <c r="AZ21" s="378"/>
      <c r="BA21" s="378"/>
      <c r="BB21" s="378"/>
      <c r="BC21" s="378"/>
      <c r="BD21" s="378"/>
      <c r="BE21" s="378"/>
      <c r="BF21" s="386"/>
    </row>
    <row r="22" spans="3:58" ht="12" customHeight="1">
      <c r="C22" s="366" t="s">
        <v>71</v>
      </c>
      <c r="D22" s="367"/>
      <c r="E22" s="367"/>
      <c r="F22" s="367"/>
      <c r="G22" s="368"/>
      <c r="H22" s="314" t="str">
        <f>IF(入力!C7="","",入力!C7&amp;"　"&amp;入力!E7)</f>
        <v>ナカジマ　ヒロユキ</v>
      </c>
      <c r="I22" s="309"/>
      <c r="J22" s="309"/>
      <c r="K22" s="309"/>
      <c r="L22" s="309"/>
      <c r="M22" s="309"/>
      <c r="N22" s="309"/>
      <c r="O22" s="309"/>
      <c r="P22" s="309"/>
      <c r="Q22" s="315"/>
      <c r="R22" s="316" t="s">
        <v>45</v>
      </c>
      <c r="S22" s="309"/>
      <c r="T22" s="380">
        <f>IF(入力!AT7="","",入力!AT7)</f>
        <v>45</v>
      </c>
      <c r="U22" s="381"/>
      <c r="V22" s="382"/>
      <c r="W22" s="316" t="s">
        <v>46</v>
      </c>
      <c r="X22" s="316"/>
      <c r="Y22" s="316"/>
      <c r="Z22" s="14" t="s">
        <v>72</v>
      </c>
      <c r="AA22" s="15"/>
      <c r="AB22" s="309" t="str">
        <f>IF(入力!R7="","",入力!R7)</f>
        <v>292</v>
      </c>
      <c r="AC22" s="309"/>
      <c r="AD22" s="309"/>
      <c r="AE22" s="309"/>
      <c r="AF22" s="16" t="s">
        <v>73</v>
      </c>
      <c r="AG22" s="309" t="str">
        <f>IF(入力!W7="","",入力!W7)</f>
        <v>0052</v>
      </c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15"/>
      <c r="AU22" s="316" t="s">
        <v>47</v>
      </c>
      <c r="AV22" s="309"/>
      <c r="AW22" s="309"/>
      <c r="AX22" s="17" t="s">
        <v>74</v>
      </c>
      <c r="AY22" s="309" t="str">
        <f>IF(入力!AL7="","",入力!AL7)</f>
        <v>090</v>
      </c>
      <c r="AZ22" s="309"/>
      <c r="BA22" s="309"/>
      <c r="BB22" s="309"/>
      <c r="BC22" s="309"/>
      <c r="BD22" s="309"/>
      <c r="BE22" s="309"/>
      <c r="BF22" s="18" t="s">
        <v>75</v>
      </c>
    </row>
    <row r="23" spans="3:58" ht="19.5" customHeight="1">
      <c r="C23" s="304" t="s">
        <v>48</v>
      </c>
      <c r="D23" s="305"/>
      <c r="E23" s="305"/>
      <c r="F23" s="305"/>
      <c r="G23" s="306"/>
      <c r="H23" s="358" t="str">
        <f>IF(入力!C8="","",入力!C8&amp;"　"&amp;入力!E8)</f>
        <v>中島　宏之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5"/>
      <c r="S23" s="305"/>
      <c r="T23" s="383"/>
      <c r="U23" s="384"/>
      <c r="V23" s="385"/>
      <c r="W23" s="317"/>
      <c r="X23" s="317"/>
      <c r="Y23" s="317"/>
      <c r="Z23" s="310" t="str">
        <f>IF(入力!P8="","",入力!P8)</f>
        <v>木更津市祇園4-17-13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5"/>
      <c r="AV23" s="305"/>
      <c r="AW23" s="305"/>
      <c r="AX23" s="313" t="str">
        <f>IF(入力!AK8="","",入力!AK8)</f>
        <v>1614</v>
      </c>
      <c r="AY23" s="305"/>
      <c r="AZ23" s="305"/>
      <c r="BA23" s="305"/>
      <c r="BB23" s="19" t="s">
        <v>76</v>
      </c>
      <c r="BC23" s="305" t="str">
        <f>IF(入力!AP8="","",入力!AP8)</f>
        <v>4198</v>
      </c>
      <c r="BD23" s="305"/>
      <c r="BE23" s="305"/>
      <c r="BF23" s="387"/>
    </row>
    <row r="24" spans="3:58" ht="12" customHeight="1">
      <c r="C24" s="366" t="s">
        <v>77</v>
      </c>
      <c r="D24" s="367"/>
      <c r="E24" s="367"/>
      <c r="F24" s="367"/>
      <c r="G24" s="368"/>
      <c r="H24" s="314" t="str">
        <f>IF(入力!C9="","",入力!C9&amp;"　"&amp;入力!E9)</f>
        <v>スズキ　ヒロミ</v>
      </c>
      <c r="I24" s="309"/>
      <c r="J24" s="309"/>
      <c r="K24" s="309"/>
      <c r="L24" s="309"/>
      <c r="M24" s="309"/>
      <c r="N24" s="309"/>
      <c r="O24" s="309"/>
      <c r="P24" s="309"/>
      <c r="Q24" s="315"/>
      <c r="R24" s="316" t="s">
        <v>45</v>
      </c>
      <c r="S24" s="309"/>
      <c r="T24" s="380">
        <f>IF(入力!AT9="","",入力!AT9)</f>
        <v>40</v>
      </c>
      <c r="U24" s="381"/>
      <c r="V24" s="382"/>
      <c r="W24" s="316" t="s">
        <v>46</v>
      </c>
      <c r="X24" s="316"/>
      <c r="Y24" s="316"/>
      <c r="Z24" s="14" t="s">
        <v>72</v>
      </c>
      <c r="AA24" s="15"/>
      <c r="AB24" s="309" t="str">
        <f>IF(入力!R9="","",入力!R9)</f>
        <v/>
      </c>
      <c r="AC24" s="309"/>
      <c r="AD24" s="309"/>
      <c r="AE24" s="309"/>
      <c r="AF24" s="16" t="s">
        <v>73</v>
      </c>
      <c r="AG24" s="309" t="str">
        <f>IF(入力!W9="","",入力!W9)</f>
        <v/>
      </c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15"/>
      <c r="AU24" s="316" t="s">
        <v>47</v>
      </c>
      <c r="AV24" s="309"/>
      <c r="AW24" s="309"/>
      <c r="AX24" s="17" t="s">
        <v>74</v>
      </c>
      <c r="AY24" s="309" t="str">
        <f>IF(入力!AL9="","",入力!AL9)</f>
        <v/>
      </c>
      <c r="AZ24" s="309"/>
      <c r="BA24" s="309"/>
      <c r="BB24" s="309"/>
      <c r="BC24" s="309"/>
      <c r="BD24" s="309"/>
      <c r="BE24" s="309"/>
      <c r="BF24" s="18" t="s">
        <v>75</v>
      </c>
    </row>
    <row r="25" spans="3:58" ht="19.5" customHeight="1">
      <c r="C25" s="304" t="s">
        <v>78</v>
      </c>
      <c r="D25" s="305"/>
      <c r="E25" s="305"/>
      <c r="F25" s="305"/>
      <c r="G25" s="306"/>
      <c r="H25" s="358" t="str">
        <f>IF(入力!C10="","",入力!C10&amp;"　"&amp;入力!E10)</f>
        <v>鈴木　広美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5"/>
      <c r="S25" s="305"/>
      <c r="T25" s="383"/>
      <c r="U25" s="384"/>
      <c r="V25" s="385"/>
      <c r="W25" s="317"/>
      <c r="X25" s="317"/>
      <c r="Y25" s="317"/>
      <c r="Z25" s="310" t="str">
        <f>IF(入力!P10="","",入力!P10)</f>
        <v/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5"/>
      <c r="AV25" s="305"/>
      <c r="AW25" s="305"/>
      <c r="AX25" s="313" t="str">
        <f>IF(入力!AK10="","",入力!AK10)</f>
        <v/>
      </c>
      <c r="AY25" s="305"/>
      <c r="AZ25" s="305"/>
      <c r="BA25" s="305"/>
      <c r="BB25" s="19" t="s">
        <v>76</v>
      </c>
      <c r="BC25" s="305" t="str">
        <f>IF(入力!AP10="","",入力!AP10)</f>
        <v/>
      </c>
      <c r="BD25" s="305"/>
      <c r="BE25" s="305"/>
      <c r="BF25" s="387"/>
    </row>
    <row r="26" spans="3:58" ht="12" customHeight="1">
      <c r="C26" s="366" t="s">
        <v>71</v>
      </c>
      <c r="D26" s="367"/>
      <c r="E26" s="367"/>
      <c r="F26" s="367"/>
      <c r="G26" s="368"/>
      <c r="H26" s="314" t="str">
        <f>IF(入力!C11="","",入力!C11&amp;"　"&amp;入力!E11)</f>
        <v/>
      </c>
      <c r="I26" s="309"/>
      <c r="J26" s="309"/>
      <c r="K26" s="309"/>
      <c r="L26" s="309"/>
      <c r="M26" s="309"/>
      <c r="N26" s="309"/>
      <c r="O26" s="309"/>
      <c r="P26" s="309"/>
      <c r="Q26" s="315"/>
      <c r="R26" s="316" t="s">
        <v>45</v>
      </c>
      <c r="S26" s="309"/>
      <c r="T26" s="380" t="str">
        <f>IF(入力!AT11="","",入力!AT11)</f>
        <v/>
      </c>
      <c r="U26" s="381"/>
      <c r="V26" s="382"/>
      <c r="W26" s="316" t="s">
        <v>46</v>
      </c>
      <c r="X26" s="316"/>
      <c r="Y26" s="316"/>
      <c r="Z26" s="14" t="s">
        <v>72</v>
      </c>
      <c r="AA26" s="15"/>
      <c r="AB26" s="309" t="str">
        <f>IF(入力!R11="","",入力!R11)</f>
        <v/>
      </c>
      <c r="AC26" s="309"/>
      <c r="AD26" s="309"/>
      <c r="AE26" s="309"/>
      <c r="AF26" s="16" t="s">
        <v>73</v>
      </c>
      <c r="AG26" s="309" t="str">
        <f>IF(入力!W11="","",入力!W11)</f>
        <v/>
      </c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15"/>
      <c r="AU26" s="316" t="s">
        <v>47</v>
      </c>
      <c r="AV26" s="309"/>
      <c r="AW26" s="309"/>
      <c r="AX26" s="17" t="s">
        <v>74</v>
      </c>
      <c r="AY26" s="309" t="str">
        <f>IF(入力!AL11="","",入力!AL11)</f>
        <v/>
      </c>
      <c r="AZ26" s="309"/>
      <c r="BA26" s="309"/>
      <c r="BB26" s="309"/>
      <c r="BC26" s="309"/>
      <c r="BD26" s="309"/>
      <c r="BE26" s="309"/>
      <c r="BF26" s="18" t="s">
        <v>75</v>
      </c>
    </row>
    <row r="27" spans="3:58" ht="19.5" customHeight="1">
      <c r="C27" s="304" t="s">
        <v>79</v>
      </c>
      <c r="D27" s="305"/>
      <c r="E27" s="305"/>
      <c r="F27" s="305"/>
      <c r="G27" s="306"/>
      <c r="H27" s="358" t="str">
        <f>IF(入力!C12="","",入力!C12&amp;"　"&amp;入力!E12)</f>
        <v/>
      </c>
      <c r="I27" s="359"/>
      <c r="J27" s="359"/>
      <c r="K27" s="359"/>
      <c r="L27" s="359"/>
      <c r="M27" s="359"/>
      <c r="N27" s="359"/>
      <c r="O27" s="359"/>
      <c r="P27" s="359"/>
      <c r="Q27" s="360"/>
      <c r="R27" s="305"/>
      <c r="S27" s="305"/>
      <c r="T27" s="383"/>
      <c r="U27" s="384"/>
      <c r="V27" s="385"/>
      <c r="W27" s="317"/>
      <c r="X27" s="317"/>
      <c r="Y27" s="317"/>
      <c r="Z27" s="310" t="str">
        <f>IF(入力!P12="","",入力!P12)</f>
        <v/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5"/>
      <c r="AV27" s="305"/>
      <c r="AW27" s="305"/>
      <c r="AX27" s="313" t="str">
        <f>IF(入力!AK12="","",入力!AK12)</f>
        <v/>
      </c>
      <c r="AY27" s="305"/>
      <c r="AZ27" s="305"/>
      <c r="BA27" s="305"/>
      <c r="BB27" s="19" t="s">
        <v>76</v>
      </c>
      <c r="BC27" s="305" t="str">
        <f>IF(入力!AP12="","",入力!AP12)</f>
        <v/>
      </c>
      <c r="BD27" s="305"/>
      <c r="BE27" s="305"/>
      <c r="BF27" s="387"/>
    </row>
    <row r="28" spans="3:58" ht="12" customHeight="1">
      <c r="C28" s="366" t="s">
        <v>71</v>
      </c>
      <c r="D28" s="367"/>
      <c r="E28" s="367"/>
      <c r="F28" s="367"/>
      <c r="G28" s="368"/>
      <c r="H28" s="314" t="str">
        <f>IF(入力!C15="","",入力!C15&amp;"　"&amp;入力!E15)</f>
        <v>ナカジマ　ヒロユキ</v>
      </c>
      <c r="I28" s="309"/>
      <c r="J28" s="309"/>
      <c r="K28" s="309"/>
      <c r="L28" s="309"/>
      <c r="M28" s="309"/>
      <c r="N28" s="309"/>
      <c r="O28" s="309"/>
      <c r="P28" s="309"/>
      <c r="Q28" s="315"/>
      <c r="R28" s="316" t="s">
        <v>45</v>
      </c>
      <c r="S28" s="309"/>
      <c r="T28" s="380">
        <f>IF(入力!AT15="","",入力!AT15)</f>
        <v>45</v>
      </c>
      <c r="U28" s="381"/>
      <c r="V28" s="382"/>
      <c r="W28" s="316" t="s">
        <v>46</v>
      </c>
      <c r="X28" s="316"/>
      <c r="Y28" s="316"/>
      <c r="Z28" s="14" t="s">
        <v>72</v>
      </c>
      <c r="AA28" s="15"/>
      <c r="AB28" s="309" t="str">
        <f>IF(入力!R15="","",入力!R15)</f>
        <v>292</v>
      </c>
      <c r="AC28" s="309"/>
      <c r="AD28" s="309"/>
      <c r="AE28" s="309"/>
      <c r="AF28" s="16" t="s">
        <v>73</v>
      </c>
      <c r="AG28" s="309" t="str">
        <f>IF(入力!W15="","",入力!W15)</f>
        <v>0052</v>
      </c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15"/>
      <c r="AU28" s="316" t="s">
        <v>47</v>
      </c>
      <c r="AV28" s="309"/>
      <c r="AW28" s="309"/>
      <c r="AX28" s="17" t="s">
        <v>74</v>
      </c>
      <c r="AY28" s="309" t="str">
        <f>IF(入力!AL15="","",入力!AL15)</f>
        <v>090</v>
      </c>
      <c r="AZ28" s="309"/>
      <c r="BA28" s="309"/>
      <c r="BB28" s="309"/>
      <c r="BC28" s="309"/>
      <c r="BD28" s="309"/>
      <c r="BE28" s="309"/>
      <c r="BF28" s="18" t="s">
        <v>75</v>
      </c>
    </row>
    <row r="29" spans="3:58" ht="19.5" customHeight="1" thickBot="1">
      <c r="C29" s="363" t="s">
        <v>49</v>
      </c>
      <c r="D29" s="364"/>
      <c r="E29" s="364"/>
      <c r="F29" s="364"/>
      <c r="G29" s="365"/>
      <c r="H29" s="392" t="str">
        <f>IF(入力!C16="","",入力!C16&amp;"　"&amp;入力!E16)</f>
        <v>中島　宏之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64"/>
      <c r="S29" s="364"/>
      <c r="T29" s="389"/>
      <c r="U29" s="390"/>
      <c r="V29" s="391"/>
      <c r="W29" s="388"/>
      <c r="X29" s="388"/>
      <c r="Y29" s="388"/>
      <c r="Z29" s="405" t="str">
        <f>IF(入力!P16="","",入力!P16)</f>
        <v>木更津市祇園4-17-13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64"/>
      <c r="AV29" s="364"/>
      <c r="AW29" s="364"/>
      <c r="AX29" s="408" t="str">
        <f>IF(入力!AK16="","",入力!AK16)</f>
        <v>1614</v>
      </c>
      <c r="AY29" s="364"/>
      <c r="AZ29" s="364"/>
      <c r="BA29" s="364"/>
      <c r="BB29" s="73" t="s">
        <v>76</v>
      </c>
      <c r="BC29" s="364" t="str">
        <f>IF(入力!AP16="","",入力!AP16)</f>
        <v>4198</v>
      </c>
      <c r="BD29" s="364"/>
      <c r="BE29" s="364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タカラダ　マコト
寳田　麻琴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6</v>
      </c>
      <c r="R34" s="398"/>
      <c r="S34" s="399"/>
      <c r="T34" s="416" t="str">
        <f>IF(入力!I25="","",入力!I25)</f>
        <v>祇園小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519365706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150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ゴイブチ　ソラ
五位渕　昊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6</v>
      </c>
      <c r="R36" s="398"/>
      <c r="S36" s="399"/>
      <c r="T36" s="416" t="str">
        <f>IF(入力!I27="","",入力!I27)</f>
        <v>南清小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519814686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144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スズキ　ヒナタ
鈴木　陽太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4</v>
      </c>
      <c r="R38" s="398"/>
      <c r="S38" s="399"/>
      <c r="T38" s="416" t="str">
        <f>IF(入力!I29="","",入力!I29)</f>
        <v>祇園小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519835469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135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サショウ　ユア
佐生　結愛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4</v>
      </c>
      <c r="R40" s="398"/>
      <c r="S40" s="399"/>
      <c r="T40" s="416" t="str">
        <f>IF(入力!I31="","",入力!I31)</f>
        <v>真舟小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519850158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140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タカラダ　チヒロ
寳田　千紘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3</v>
      </c>
      <c r="R42" s="398"/>
      <c r="S42" s="399"/>
      <c r="T42" s="416" t="str">
        <f>IF(入力!I33="","",入力!I33)</f>
        <v>祇園小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519827464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128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サショウ　アキト
佐生　瑛歩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1</v>
      </c>
      <c r="R44" s="398"/>
      <c r="S44" s="399"/>
      <c r="T44" s="416" t="str">
        <f>IF(入力!I35="","",入力!I35)</f>
        <v>真舟小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520785883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122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クガ　ココロ
久我　真心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4</v>
      </c>
      <c r="R46" s="398"/>
      <c r="S46" s="399"/>
      <c r="T46" s="416" t="str">
        <f>IF(入力!I37="","",入力!I37)</f>
        <v>清見台小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520808155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135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マエマ　テッタ
前間　哲太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6</v>
      </c>
      <c r="R48" s="398"/>
      <c r="S48" s="399"/>
      <c r="T48" s="416" t="str">
        <f>IF(入力!I39="","",入力!I39)</f>
        <v>真舟小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520981414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136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 t="str">
        <f>IF(入力!B41="","",入力!B41)</f>
        <v/>
      </c>
      <c r="D50" s="424"/>
      <c r="E50" s="425"/>
      <c r="F50" s="410" t="str">
        <f>IF(入力!C42="","",入力!C41&amp;"　"&amp;入力!E41&amp;"
"&amp;入力!C42&amp;"　"&amp;入力!E42)</f>
        <v/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/>
      </c>
      <c r="R50" s="398"/>
      <c r="S50" s="399"/>
      <c r="T50" s="416" t="str">
        <f>IF(入力!I41="","",入力!I41)</f>
        <v/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 t="str">
        <f>IF(入力!M41="","",入力!M41)</f>
        <v/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 t="str">
        <f>IF(入力!P41="","",入力!P41)</f>
        <v/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 t="str">
        <f>IF(入力!B43="","",入力!B43)</f>
        <v/>
      </c>
      <c r="D52" s="424"/>
      <c r="E52" s="425"/>
      <c r="F52" s="410" t="str">
        <f>IF(入力!C44="","",入力!C43&amp;"　"&amp;入力!E43&amp;"
"&amp;入力!C44&amp;"　"&amp;入力!E44)</f>
        <v/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/>
      </c>
      <c r="R52" s="398"/>
      <c r="S52" s="399"/>
      <c r="T52" s="416" t="str">
        <f>IF(入力!I43="","",入力!I43)</f>
        <v/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 t="str">
        <f>IF(入力!M43="","",入力!M43)</f>
        <v/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/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 t="str">
        <f>IF(入力!B45="","",入力!B45)</f>
        <v/>
      </c>
      <c r="D54" s="424"/>
      <c r="E54" s="425"/>
      <c r="F54" s="410" t="str">
        <f>IF(入力!C46="","",入力!C45&amp;"　"&amp;入力!E45&amp;"
"&amp;入力!C46&amp;"　"&amp;入力!E46)</f>
        <v/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/>
      </c>
      <c r="R54" s="398"/>
      <c r="S54" s="399"/>
      <c r="T54" s="416" t="str">
        <f>IF(入力!I45="","",入力!I45)</f>
        <v/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 t="str">
        <f>IF(入力!M45="","",入力!M45)</f>
        <v/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 t="str">
        <f>IF(入力!B47="","",入力!B47)</f>
        <v/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2"/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 t="s">
        <v>63</v>
      </c>
      <c r="BF63" s="30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ぎおんウェーブ</v>
      </c>
      <c r="D2" s="273"/>
      <c r="E2" s="273"/>
      <c r="F2" s="273"/>
      <c r="G2" s="273"/>
      <c r="H2" s="273"/>
      <c r="I2" s="273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 t="str">
        <f>IF(入力!C4="","",IF(入力!C5="",入力!C4,入力!C4&amp;"　　"&amp;入力!C5))</f>
        <v>433311389　　435798206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中島　宏之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500777584</v>
      </c>
      <c r="H7" s="272"/>
      <c r="I7" s="272"/>
      <c r="J7" s="272" t="str">
        <f>IF(入力!J7="","",入力!J7)</f>
        <v>021065</v>
      </c>
      <c r="K7" s="272"/>
      <c r="L7" s="272"/>
      <c r="M7" s="272" t="str">
        <f>IF(入力!M7="","",入力!M7)</f>
        <v>0217592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鈴木　広美</v>
      </c>
      <c r="D9" s="283"/>
      <c r="E9" s="283"/>
      <c r="F9" s="283"/>
      <c r="G9" s="272">
        <f>IF(入力!G9="","",入力!G9)</f>
        <v>519850189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中島　宏之</v>
      </c>
      <c r="D13" s="283"/>
      <c r="E13" s="283"/>
      <c r="F13" s="283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0"/>
      <c r="B14" s="270"/>
      <c r="C14" s="284"/>
      <c r="D14" s="285"/>
      <c r="E14" s="285"/>
      <c r="F14" s="28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0" t="s">
        <v>5</v>
      </c>
      <c r="B15" s="270"/>
      <c r="C15" s="282" t="str">
        <f>IF(入力!C16="","",入力!C16&amp;"　"&amp;入力!E16)</f>
        <v>中島　宏之</v>
      </c>
      <c r="D15" s="283"/>
      <c r="E15" s="283"/>
      <c r="F15" s="280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0"/>
      <c r="B16" s="270"/>
      <c r="C16" s="284"/>
      <c r="D16" s="285"/>
      <c r="E16" s="285"/>
      <c r="F16" s="281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70" t="s">
        <v>6</v>
      </c>
      <c r="B17" s="270"/>
      <c r="C17" s="273" t="str">
        <f>IF(入力!C17="","",入力!C17&amp;"　"&amp;入力!E17)</f>
        <v>木更津市祇園4-17-13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090-1614-4198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90－1614－4198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寳田　麻琴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五位渕　昊</v>
      </c>
      <c r="D27" s="283"/>
      <c r="E27" s="283"/>
      <c r="F27" s="283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南清小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519814686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鈴木　陽太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祇園小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519835469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佐生　結愛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真舟小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寳田　千紘</v>
      </c>
      <c r="D33" s="283"/>
      <c r="E33" s="283"/>
      <c r="F33" s="283"/>
      <c r="G33" s="270">
        <f>IF(入力!G33="","",入力!G33)</f>
        <v>3</v>
      </c>
      <c r="H33" s="270" t="str">
        <f>IF(入力!H33="","",入力!H33)</f>
        <v/>
      </c>
      <c r="I33" s="270" t="str">
        <f>IF(入力!I33="","",入力!I33)</f>
        <v>祇園小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519827464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佐生　瑛歩</v>
      </c>
      <c r="D35" s="283"/>
      <c r="E35" s="283"/>
      <c r="F35" s="283"/>
      <c r="G35" s="270">
        <f>IF(入力!G35="","",入力!G35)</f>
        <v>1</v>
      </c>
      <c r="H35" s="270" t="str">
        <f>IF(入力!H35="","",入力!H35)</f>
        <v/>
      </c>
      <c r="I35" s="270" t="str">
        <f>IF(入力!I35="","",入力!I35)</f>
        <v>真舟小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520785883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久我　真心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清見台小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520808155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前間　哲太</v>
      </c>
      <c r="D39" s="283"/>
      <c r="E39" s="283"/>
      <c r="F39" s="283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真舟小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520981414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ぎおんウェーブ</v>
      </c>
      <c r="D2" s="273"/>
      <c r="E2" s="273"/>
      <c r="F2" s="273"/>
      <c r="G2" s="273"/>
      <c r="H2" s="273"/>
      <c r="I2" s="273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 t="str">
        <f>IF(入力!C4="","",IF(入力!C5="",入力!C4,入力!C4&amp;"　　"&amp;入力!C5))</f>
        <v>433311389　　435798206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中島　宏之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500777584</v>
      </c>
      <c r="H7" s="272"/>
      <c r="I7" s="272"/>
      <c r="J7" s="272" t="str">
        <f>IF(入力!J7="","",入力!J7)</f>
        <v>021065</v>
      </c>
      <c r="K7" s="272"/>
      <c r="L7" s="272"/>
      <c r="M7" s="272" t="str">
        <f>IF(入力!M7="","",入力!M7)</f>
        <v>0217592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鈴木　広美</v>
      </c>
      <c r="D9" s="283"/>
      <c r="E9" s="283"/>
      <c r="F9" s="283"/>
      <c r="G9" s="272">
        <f>IF(入力!G9="","",入力!G9)</f>
        <v>519850189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中島　宏之</v>
      </c>
      <c r="D13" s="283"/>
      <c r="E13" s="283"/>
      <c r="F13" s="283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0"/>
      <c r="B14" s="270"/>
      <c r="C14" s="284"/>
      <c r="D14" s="285"/>
      <c r="E14" s="285"/>
      <c r="F14" s="285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0" t="s">
        <v>5</v>
      </c>
      <c r="B15" s="270"/>
      <c r="C15" s="282" t="str">
        <f>IF(入力!C16="","",入力!C16&amp;"　"&amp;入力!E16)</f>
        <v>中島　宏之</v>
      </c>
      <c r="D15" s="283"/>
      <c r="E15" s="283"/>
      <c r="F15" s="280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0"/>
      <c r="B16" s="270"/>
      <c r="C16" s="284"/>
      <c r="D16" s="285"/>
      <c r="E16" s="285"/>
      <c r="F16" s="281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70" t="s">
        <v>6</v>
      </c>
      <c r="B17" s="270"/>
      <c r="C17" s="273" t="str">
        <f>IF(入力!C17="","",入力!C17&amp;"　"&amp;入力!E17)</f>
        <v>木更津市祇園4-17-13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090-1614-4198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90－1614－4198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寳田　麻琴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五位渕　昊</v>
      </c>
      <c r="D27" s="283"/>
      <c r="E27" s="283"/>
      <c r="F27" s="283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南清小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519814686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鈴木　陽太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祇園小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519835469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佐生　結愛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真舟小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寳田　千紘</v>
      </c>
      <c r="D33" s="283"/>
      <c r="E33" s="283"/>
      <c r="F33" s="283"/>
      <c r="G33" s="270">
        <f>IF(入力!G33="","",入力!G33)</f>
        <v>3</v>
      </c>
      <c r="H33" s="270" t="str">
        <f>IF(入力!H33="","",入力!H33)</f>
        <v/>
      </c>
      <c r="I33" s="270" t="str">
        <f>IF(入力!I33="","",入力!I33)</f>
        <v>祇園小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519827464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佐生　瑛歩</v>
      </c>
      <c r="D35" s="283"/>
      <c r="E35" s="283"/>
      <c r="F35" s="283"/>
      <c r="G35" s="270">
        <f>IF(入力!G35="","",入力!G35)</f>
        <v>1</v>
      </c>
      <c r="H35" s="270" t="str">
        <f>IF(入力!H35="","",入力!H35)</f>
        <v/>
      </c>
      <c r="I35" s="270" t="str">
        <f>IF(入力!I35="","",入力!I35)</f>
        <v>真舟小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520785883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久我　真心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清見台小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520808155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前間　哲太</v>
      </c>
      <c r="D39" s="283"/>
      <c r="E39" s="283"/>
      <c r="F39" s="283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真舟小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520981414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男女混合</v>
      </c>
      <c r="I5" s="29">
        <f>入力!Y25</f>
        <v>6</v>
      </c>
      <c r="J5" s="451" t="str">
        <f>IF(入力!A55="","",入力!A55)</f>
        <v>相も変わらず今年も小さいチームですが、心は大きくポテンシャルは十二分！
お淑やかで内弁慶なお嬢さまばかりですが、心のスイッチをONにして、みんなで拾って繋ぎまくるぞ～！
「つながる心がみんなの力」を合言葉に、男女混合２年目の戦いに挑みます！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433311389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木更津</v>
      </c>
      <c r="T7" s="33"/>
      <c r="U7" s="33">
        <f>IF(入力!C4="","",入力!C4)</f>
        <v>433311389</v>
      </c>
      <c r="V7" s="33">
        <f>IF(入力!C5="","",入力!C5)</f>
        <v>435798206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090</v>
      </c>
      <c r="V16" s="33" t="str">
        <f>IF(入力!AK8="","",入力!AK8)</f>
        <v>1614</v>
      </c>
      <c r="W16" s="33" t="str">
        <f>IF(入力!AP8="","",入力!AP8)</f>
        <v>4198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広美</v>
      </c>
      <c r="E17" s="33" t="str">
        <f>IF(入力!C9="","",入力!C9)</f>
        <v>スズキ</v>
      </c>
      <c r="F17" s="33" t="str">
        <f>IF(入力!E9="","",入力!E9)</f>
        <v>ヒロミ</v>
      </c>
      <c r="G17" s="33">
        <f>IF(入力!G9="","",入力!G9)</f>
        <v>519850189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寳田</v>
      </c>
      <c r="D24" s="75" t="str">
        <f>VLOOKUP($B$51,$A$53:$F$352,4)</f>
        <v>麻琴</v>
      </c>
      <c r="E24" s="75" t="str">
        <f>VLOOKUP($B$51,$A$53:$F$352,5)</f>
        <v>タカラダ</v>
      </c>
      <c r="F24" s="75" t="str">
        <f>VLOOKUP($B$51,$A$53:$F$352,6)</f>
        <v>マコト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寳田</v>
      </c>
      <c r="D53" s="33" t="str">
        <f>IF(入力!E26="","",入力!E26)</f>
        <v>麻琴</v>
      </c>
      <c r="E53" s="33" t="str">
        <f>IF(入力!C25="","",入力!C25)</f>
        <v>タカラダ</v>
      </c>
      <c r="F53" s="33" t="str">
        <f>IF(入力!E25="","",入力!E25)</f>
        <v>マコト</v>
      </c>
      <c r="G53" s="33">
        <f>IF(入力!M25="","",入力!M25)</f>
        <v>519365706</v>
      </c>
      <c r="H53" s="33" t="str">
        <f>IF(入力!I25="","",入力!I25)</f>
        <v>祇園小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五位渕</v>
      </c>
      <c r="D54" s="33" t="str">
        <f>IF(入力!E28="","",入力!E28)</f>
        <v>昊</v>
      </c>
      <c r="E54" s="33" t="str">
        <f>IF(入力!C27="","",入力!C27)</f>
        <v>ゴイブチ</v>
      </c>
      <c r="F54" s="33" t="str">
        <f>IF(入力!E27="","",入力!E27)</f>
        <v>ソラ</v>
      </c>
      <c r="G54" s="33">
        <f>IF(入力!M27="","",入力!M27)</f>
        <v>519814686</v>
      </c>
      <c r="H54" s="33" t="str">
        <f>IF(入力!I27="","",入力!I27)</f>
        <v>南清小</v>
      </c>
      <c r="I54" s="33">
        <f>IF(入力!G27="","",入力!G27)</f>
        <v>6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陽太</v>
      </c>
      <c r="E55" s="33" t="str">
        <f>IF(入力!C29="","",入力!C29)</f>
        <v>スズキ</v>
      </c>
      <c r="F55" s="33" t="str">
        <f>IF(入力!E29="","",入力!E29)</f>
        <v>ヒナタ</v>
      </c>
      <c r="G55" s="33">
        <f>IF(入力!M29="","",入力!M29)</f>
        <v>519835469</v>
      </c>
      <c r="H55" s="33" t="str">
        <f>IF(入力!I29="","",入力!I29)</f>
        <v>祇園小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佐生</v>
      </c>
      <c r="D56" s="33" t="str">
        <f>IF(入力!E32="","",入力!E32)</f>
        <v>結愛</v>
      </c>
      <c r="E56" s="33" t="str">
        <f>IF(入力!C31="","",入力!C31)</f>
        <v>サショウ</v>
      </c>
      <c r="F56" s="33" t="str">
        <f>IF(入力!E31="","",入力!E31)</f>
        <v>ユア</v>
      </c>
      <c r="G56" s="33">
        <f>IF(入力!M31="","",入力!M31)</f>
        <v>519850158</v>
      </c>
      <c r="H56" s="33" t="str">
        <f>IF(入力!I31="","",入力!I31)</f>
        <v>真舟小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寳田</v>
      </c>
      <c r="D57" s="33" t="str">
        <f>IF(入力!E34="","",入力!E34)</f>
        <v>千紘</v>
      </c>
      <c r="E57" s="33" t="str">
        <f>IF(入力!C33="","",入力!C33)</f>
        <v>タカラダ</v>
      </c>
      <c r="F57" s="33" t="str">
        <f>IF(入力!E33="","",入力!E33)</f>
        <v>チヒロ</v>
      </c>
      <c r="G57" s="33">
        <f>IF(入力!M33="","",入力!M33)</f>
        <v>519827464</v>
      </c>
      <c r="H57" s="33" t="str">
        <f>IF(入力!I33="","",入力!I33)</f>
        <v>祇園小</v>
      </c>
      <c r="I57" s="33">
        <f>IF(入力!G33="","",入力!G33)</f>
        <v>3</v>
      </c>
      <c r="J57" s="33">
        <f>IF(入力!P33="","",入力!P33)</f>
        <v>128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佐生</v>
      </c>
      <c r="D58" s="33" t="str">
        <f>IF(入力!E36="","",入力!E36)</f>
        <v>瑛歩</v>
      </c>
      <c r="E58" s="33" t="str">
        <f>IF(入力!C35="","",入力!C35)</f>
        <v>サショウ</v>
      </c>
      <c r="F58" s="33" t="str">
        <f>IF(入力!E35="","",入力!E35)</f>
        <v>アキト</v>
      </c>
      <c r="G58" s="33">
        <f>IF(入力!M35="","",入力!M35)</f>
        <v>520785883</v>
      </c>
      <c r="H58" s="33" t="str">
        <f>IF(入力!I35="","",入力!I35)</f>
        <v>真舟小</v>
      </c>
      <c r="I58" s="33">
        <f>IF(入力!G35="","",入力!G35)</f>
        <v>1</v>
      </c>
      <c r="J58" s="33">
        <f>IF(入力!P35="","",入力!P35)</f>
        <v>122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久我</v>
      </c>
      <c r="D59" s="33" t="str">
        <f>IF(入力!E38="","",入力!E38)</f>
        <v>真心</v>
      </c>
      <c r="E59" s="33" t="str">
        <f>IF(入力!C37="","",入力!C37)</f>
        <v>クガ</v>
      </c>
      <c r="F59" s="33" t="str">
        <f>IF(入力!E37="","",入力!E37)</f>
        <v>ココロ</v>
      </c>
      <c r="G59" s="33">
        <f>IF(入力!M37="","",入力!M37)</f>
        <v>520808155</v>
      </c>
      <c r="H59" s="33" t="str">
        <f>IF(入力!I37="","",入力!I37)</f>
        <v>清見台小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前間</v>
      </c>
      <c r="D60" s="33" t="str">
        <f>IF(入力!E40="","",入力!E40)</f>
        <v>哲太</v>
      </c>
      <c r="E60" s="33" t="str">
        <f>IF(入力!C39="","",入力!C39)</f>
        <v>マエマ</v>
      </c>
      <c r="F60" s="33" t="str">
        <f>IF(入力!E39="","",入力!E39)</f>
        <v>テッタ</v>
      </c>
      <c r="G60" s="33">
        <f>IF(入力!M39="","",入力!M39)</f>
        <v>520981414</v>
      </c>
      <c r="H60" s="33" t="str">
        <f>IF(入力!I39="","",入力!I39)</f>
        <v>真舟小</v>
      </c>
      <c r="I60" s="33">
        <f>IF(入力!G39="","",入力!G39)</f>
        <v>6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2021-05-14T13:45:13Z</dcterms:modified>
</cp:coreProperties>
</file>