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96666EC7-9B0C-49E3-BB07-315198D02BE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<sst xmlns="http://schemas.openxmlformats.org/spreadsheetml/2006/main" count="401" uniqueCount="260">
  <si>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</si>
  <si>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</si>
  <si>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</si>
  <si>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</si>
  <si>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</si>
  <si>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</si>
  <si>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</si>
  <si>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</si>
  <si>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</si>
  <si>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</si>
  <si>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</si>
  <si>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</si>
  <si>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</si>
  <si>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</si>
  <si>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</si>
  <si>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</si>
  <si>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</si>
  <si>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</si>
  <si>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</si>
  <si>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</si>
  <si>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</si>
  <si>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</si>
  <si>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</si>
  <si>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</si>
  <si>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</si>
  <si>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</si>
  <si>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</si>
  <si>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</si>
  <si>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</si>
  <si>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</si>
  <si>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</si>
  <si>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</si>
  <si>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</si>
  <si>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</si>
  <si>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</si>
  <si>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</si>
  <si>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</si>
  <si>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</si>
  <si>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</si>
  <si>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</si>
  <si>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</si>
  <si>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</si>
  <si>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</si>
  <si>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</si>
  <si>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</si>
  <si>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</si>
  <si>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</si>
  <si>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</si>
  <si>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</si>
  <si>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</si>
  <si>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</si>
  <si>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</si>
  <si>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</si>
  <si>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</si>
  <si>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</si>
  <si>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</si>
  <si>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</si>
  <si>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</si>
  <si>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</si>
  <si>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</si>
  <si>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</si>
  <si>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</si>
  <si>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</si>
  <si>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</si>
  <si>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</si>
  <si>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</si>
  <si>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</si>
  <si>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</si>
  <si>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</si>
  <si>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</si>
  <si>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</si>
  <si>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</si>
  <si>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</si>
  <si>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</si>
  <si>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</si>
  <si>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</si>
  <si>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</si>
  <si>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</si>
  <si>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</si>
  <si>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</si>
  <si>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</si>
  <si>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</si>
  <si>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</si>
  <si>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</si>
  <si>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</si>
  <si>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</si>
  <si>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</si>
  <si>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</si>
  <si>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</si>
  <si>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</si>
  <si>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</si>
  <si>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</si>
  <si>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</si>
  <si>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</si>
  <si>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</si>
  <si>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</si>
  <si>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</si>
  <si>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</si>
  <si>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</si>
  <si>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</si>
  <si>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</si>
  <si>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</si>
  <si>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</si>
  <si>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</si>
  <si>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</si>
  <si>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</si>
  <si>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</si>
  <si>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</si>
  <si>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</si>
  <si>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</si>
  <si>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</si>
  <si>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</si>
  <si>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</si>
  <si>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</si>
  <si>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</si>
  <si>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</si>
  <si>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</si>
  <si>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</si>
  <si>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</si>
  <si>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</si>
  <si>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</si>
  <si>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</si>
  <si>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</si>
  <si>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</si>
  <si>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</si>
  <si>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</si>
  <si>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</si>
  <si>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</si>
  <si>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</si>
  <si>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</si>
  <si>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</si>
  <si>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</si>
  <si>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</si>
  <si>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</si>
  <si>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</si>
  <si>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</si>
  <si>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</si>
  <si>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</si>
  <si>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</si>
  <si>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</si>
  <si>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</si>
  <si>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</si>
  <si>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</si>
  <si>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</si>
  <si>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</si>
  <si>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</si>
  <si>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</si>
  <si>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</si>
  <si>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</si>
  <si>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</si>
  <si>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</si>
  <si>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</si>
  <si>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</si>
  <si>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</si>
  <si>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</si>
  <si>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</si>
  <si>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</si>
  <si>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</si>
  <si>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</si>
  <si>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</si>
  <si>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</si>
  <si>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</si>
  <si>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</si>
  <si>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</si>
  <si>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</si>
  <si>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</si>
  <si>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</si>
  <si>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</si>
  <si>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</si>
  <si>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</si>
  <si>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</si>
  <si>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</si>
  <si>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</si>
  <si>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</si>
  <si>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</si>
  <si>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</si>
  <si>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</si>
  <si>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</si>
  <si>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</si>
  <si>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</si>
  <si>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</si>
  <si>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</si>
  <si>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</si>
  <si>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</si>
  <si>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</si>
  <si>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</si>
  <si>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</si>
  <si>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</si>
  <si>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</si>
  <si>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</si>
  <si>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</si>
  <si>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</si>
  <si>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</si>
  <si>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</si>
  <si>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</si>
  <si>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</si>
  <si>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</si>
  <si>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</si>
  <si>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</si>
  <si>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</si>
  <si>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</si>
  <si>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</si>
  <si>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</si>
  <si>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</si>
  <si>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</si>
  <si>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</si>
  <si>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</si>
  <si>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</si>
  <si>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</si>
  <si>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</si>
  <si>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</si>
  <si>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</si>
  <si>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</si>
  <si>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</si>
  <si>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木更津</t>
    <rPh sb="0" eb="3">
      <t>キサラヅ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</si>
  <si>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</si>
  <si>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</si>
  <si>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</si>
  <si>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</si>
  <si>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</si>
  <si>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</si>
  <si>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寳田</t>
    <rPh sb="0" eb="2">
      <t>タカラダ</t>
    </rPh>
    <phoneticPr fontId="2"/>
  </si>
  <si>
    <t>陽太</t>
    <rPh sb="0" eb="2">
      <t>ヨウタ</t>
    </rPh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</si>
  <si>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</si>
  <si>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</si>
  <si>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千紘</t>
    <rPh sb="0" eb="2">
      <t>チヒロ</t>
    </rPh>
    <phoneticPr fontId="2"/>
  </si>
  <si>
    <t>瑛歩</t>
    <rPh sb="0" eb="2">
      <t>エイホ</t>
    </rPh>
    <phoneticPr fontId="2"/>
  </si>
  <si>
    <t>久我</t>
    <rPh sb="0" eb="2">
      <t>クガ</t>
    </rPh>
    <phoneticPr fontId="2"/>
  </si>
  <si>
    <t>真心</t>
    <rPh sb="0" eb="2">
      <t>マゴコロ</t>
    </rPh>
    <phoneticPr fontId="2"/>
  </si>
  <si>
    <t>タカラダ</t>
    <phoneticPr fontId="2"/>
  </si>
  <si>
    <t>ヒナタ</t>
    <phoneticPr fontId="2"/>
  </si>
  <si>
    <t>サショウ</t>
    <phoneticPr fontId="2"/>
  </si>
  <si>
    <t>ユア</t>
    <phoneticPr fontId="2"/>
  </si>
  <si>
    <t>チヒロ</t>
    <phoneticPr fontId="2"/>
  </si>
  <si>
    <t>アキト</t>
    <phoneticPr fontId="2"/>
  </si>
  <si>
    <t>クガ</t>
    <phoneticPr fontId="2"/>
  </si>
  <si>
    <t>ココロ</t>
    <phoneticPr fontId="2"/>
  </si>
  <si>
    <t>①</t>
    <phoneticPr fontId="2"/>
  </si>
  <si>
    <t>手島</t>
    <rPh sb="0" eb="2">
      <t>テジマ</t>
    </rPh>
    <phoneticPr fontId="2"/>
  </si>
  <si>
    <t>凜</t>
    <phoneticPr fontId="2"/>
  </si>
  <si>
    <t>テジマ</t>
    <phoneticPr fontId="2"/>
  </si>
  <si>
    <t>リン</t>
    <phoneticPr fontId="2"/>
  </si>
  <si>
    <t>前間</t>
    <rPh sb="0" eb="2">
      <t>マエマ</t>
    </rPh>
    <phoneticPr fontId="2"/>
  </si>
  <si>
    <t>遥人</t>
    <rPh sb="0" eb="2">
      <t>ハルト</t>
    </rPh>
    <phoneticPr fontId="2"/>
  </si>
  <si>
    <t>マエマ</t>
    <phoneticPr fontId="2"/>
  </si>
  <si>
    <t>ハルト</t>
    <phoneticPr fontId="2"/>
  </si>
  <si>
    <t>相変わらず小柄ですが、心は大きくポテンシャルは十二分！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「つながる心がみんなの力」を合言葉に、男女混合３年目の戦いに挑みます！</t>
    <rPh sb="0" eb="1">
      <t>アイ</t>
    </rPh>
    <rPh sb="1" eb="2">
      <t>カ</t>
    </rPh>
    <rPh sb="5" eb="7">
      <t>コガラ</t>
    </rPh>
    <rPh sb="33" eb="36">
      <t>ウチベンケイ</t>
    </rPh>
    <rPh sb="42" eb="45">
      <t>ウチュウジン</t>
    </rPh>
    <rPh sb="45" eb="46">
      <t>ソロ</t>
    </rPh>
    <rPh sb="55" eb="56">
      <t>ココロ</t>
    </rPh>
    <rPh sb="72" eb="73">
      <t>ヒロ</t>
    </rPh>
    <rPh sb="102" eb="104">
      <t>ダンジョ</t>
    </rPh>
    <rPh sb="104" eb="106">
      <t>コンゴウ</t>
    </rPh>
    <rPh sb="107" eb="109">
      <t>ネンメ</t>
    </rPh>
    <rPh sb="113" eb="114">
      <t>イド</t>
    </rPh>
    <phoneticPr fontId="2"/>
  </si>
  <si>
    <t>大竹</t>
    <rPh sb="0" eb="2">
      <t>オオタケ</t>
    </rPh>
    <phoneticPr fontId="2"/>
  </si>
  <si>
    <t>琉偉</t>
    <rPh sb="0" eb="2">
      <t>ルイ</t>
    </rPh>
    <phoneticPr fontId="2"/>
  </si>
  <si>
    <t>オオタケ</t>
    <phoneticPr fontId="2"/>
  </si>
  <si>
    <t>ロイ</t>
    <phoneticPr fontId="2"/>
  </si>
  <si>
    <t>小櫃</t>
    <rPh sb="0" eb="2">
      <t>オビツ</t>
    </rPh>
    <phoneticPr fontId="2"/>
  </si>
  <si>
    <t>祇園</t>
    <rPh sb="0" eb="2">
      <t>ギオン</t>
    </rPh>
    <phoneticPr fontId="2"/>
  </si>
  <si>
    <t>真舟</t>
    <rPh sb="0" eb="2">
      <t>マフネ</t>
    </rPh>
    <phoneticPr fontId="2"/>
  </si>
  <si>
    <t>清見台</t>
    <rPh sb="0" eb="3">
      <t>キヨミダイ</t>
    </rPh>
    <phoneticPr fontId="2"/>
  </si>
  <si>
    <t>八幡台</t>
    <rPh sb="0" eb="2">
      <t>ハチマン</t>
    </rPh>
    <rPh sb="2" eb="3">
      <t>ダイ</t>
    </rPh>
    <phoneticPr fontId="2"/>
  </si>
  <si>
    <t>中島</t>
    <rPh sb="0" eb="2">
      <t>ナカジマ</t>
    </rPh>
    <phoneticPr fontId="2"/>
  </si>
  <si>
    <t>千笑</t>
    <rPh sb="0" eb="2">
      <t>チエミ</t>
    </rPh>
    <phoneticPr fontId="2"/>
  </si>
  <si>
    <t>ナカジマ</t>
    <phoneticPr fontId="2"/>
  </si>
  <si>
    <t>チエミ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</si>
</sst>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3" t="s">
        <v>161</v>
      </c>
      <c r="K3" s="84"/>
      <c r="L3" s="84"/>
      <c r="M3" s="84"/>
      <c r="N3" s="84"/>
      <c r="O3" s="85"/>
      <c r="P3" s="215" t="s">
        <v>212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433311389</v>
      </c>
      <c r="D4" s="95"/>
      <c r="E4" s="95"/>
      <c r="F4" s="95"/>
      <c r="G4" s="95"/>
      <c r="H4" s="95"/>
      <c r="I4" s="96"/>
      <c r="J4" s="114" t="s">
        <v>185</v>
      </c>
      <c r="K4" s="115"/>
      <c r="L4" s="115"/>
      <c r="M4" s="115"/>
      <c r="N4" s="115"/>
      <c r="O4" s="116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>
        <v>435798206</v>
      </c>
      <c r="D5" s="98"/>
      <c r="E5" s="98"/>
      <c r="F5" s="98"/>
      <c r="G5" s="98"/>
      <c r="H5" s="98"/>
      <c r="I5" s="99"/>
      <c r="J5" s="149">
        <v>433311389</v>
      </c>
      <c r="K5" s="149"/>
      <c r="L5" s="149"/>
      <c r="M5" s="149"/>
      <c r="N5" s="149"/>
      <c r="O5" s="149"/>
      <c r="P5" s="203" t="s">
        <v>213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214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7" t="s">
        <v>175</v>
      </c>
      <c r="D6" s="238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100"/>
      <c r="B7" s="101"/>
      <c r="C7" s="144" t="s">
        <v>202</v>
      </c>
      <c r="D7" s="137"/>
      <c r="E7" s="112" t="s">
        <v>203</v>
      </c>
      <c r="F7" s="113"/>
      <c r="G7" s="93">
        <v>500777584</v>
      </c>
      <c r="H7" s="93"/>
      <c r="I7" s="93"/>
      <c r="J7" s="92" t="s">
        <v>210</v>
      </c>
      <c r="K7" s="93"/>
      <c r="L7" s="93"/>
      <c r="M7" s="92" t="s">
        <v>211</v>
      </c>
      <c r="N7" s="93"/>
      <c r="O7" s="93"/>
      <c r="P7" s="89" t="s">
        <v>72</v>
      </c>
      <c r="Q7" s="90"/>
      <c r="R7" s="158" t="s">
        <v>215</v>
      </c>
      <c r="S7" s="110"/>
      <c r="T7" s="110"/>
      <c r="U7" s="110"/>
      <c r="V7" s="50" t="s">
        <v>73</v>
      </c>
      <c r="W7" s="108" t="s">
        <v>216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50" t="s">
        <v>218</v>
      </c>
      <c r="AM7" s="151"/>
      <c r="AN7" s="151"/>
      <c r="AO7" s="151"/>
      <c r="AP7" s="151"/>
      <c r="AQ7" s="151"/>
      <c r="AR7" s="151"/>
      <c r="AS7" s="59" t="s">
        <v>75</v>
      </c>
      <c r="AT7" s="264">
        <v>45</v>
      </c>
    </row>
    <row r="8" spans="1:51" ht="18" customHeight="1">
      <c r="A8" s="100"/>
      <c r="B8" s="101"/>
      <c r="C8" s="142" t="s">
        <v>204</v>
      </c>
      <c r="D8" s="140"/>
      <c r="E8" s="143" t="s">
        <v>205</v>
      </c>
      <c r="F8" s="141"/>
      <c r="G8" s="93"/>
      <c r="H8" s="93"/>
      <c r="I8" s="93"/>
      <c r="J8" s="93"/>
      <c r="K8" s="93"/>
      <c r="L8" s="93"/>
      <c r="M8" s="93"/>
      <c r="N8" s="93"/>
      <c r="O8" s="93"/>
      <c r="P8" s="152" t="s">
        <v>217</v>
      </c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4" t="s">
        <v>219</v>
      </c>
      <c r="AL8" s="155"/>
      <c r="AM8" s="155"/>
      <c r="AN8" s="155"/>
      <c r="AO8" s="60" t="s">
        <v>76</v>
      </c>
      <c r="AP8" s="156" t="s">
        <v>220</v>
      </c>
      <c r="AQ8" s="155"/>
      <c r="AR8" s="155"/>
      <c r="AS8" s="157"/>
      <c r="AT8" s="264"/>
    </row>
    <row r="9" spans="1:51" ht="14.4" customHeight="1">
      <c r="A9" s="100" t="s">
        <v>150</v>
      </c>
      <c r="B9" s="101"/>
      <c r="C9" s="144" t="s">
        <v>206</v>
      </c>
      <c r="D9" s="137"/>
      <c r="E9" s="112" t="s">
        <v>207</v>
      </c>
      <c r="F9" s="113"/>
      <c r="G9" s="93">
        <v>519850189</v>
      </c>
      <c r="H9" s="93"/>
      <c r="I9" s="93"/>
      <c r="J9" s="93"/>
      <c r="K9" s="93"/>
      <c r="L9" s="93"/>
      <c r="M9" s="93"/>
      <c r="N9" s="93"/>
      <c r="O9" s="93"/>
      <c r="P9" s="89" t="s">
        <v>72</v>
      </c>
      <c r="Q9" s="90"/>
      <c r="R9" s="110"/>
      <c r="S9" s="110"/>
      <c r="T9" s="110"/>
      <c r="U9" s="110"/>
      <c r="V9" s="50" t="s">
        <v>73</v>
      </c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51"/>
      <c r="AM9" s="151"/>
      <c r="AN9" s="151"/>
      <c r="AO9" s="151"/>
      <c r="AP9" s="151"/>
      <c r="AQ9" s="151"/>
      <c r="AR9" s="151"/>
      <c r="AS9" s="59" t="s">
        <v>194</v>
      </c>
      <c r="AT9" s="265">
        <v>40</v>
      </c>
    </row>
    <row r="10" spans="1:51" ht="18" customHeight="1">
      <c r="A10" s="100"/>
      <c r="B10" s="101"/>
      <c r="C10" s="142" t="s">
        <v>208</v>
      </c>
      <c r="D10" s="140"/>
      <c r="E10" s="143" t="s">
        <v>209</v>
      </c>
      <c r="F10" s="141"/>
      <c r="G10" s="93"/>
      <c r="H10" s="93"/>
      <c r="I10" s="93"/>
      <c r="J10" s="93"/>
      <c r="K10" s="93"/>
      <c r="L10" s="93"/>
      <c r="M10" s="93"/>
      <c r="N10" s="93"/>
      <c r="O10" s="93"/>
      <c r="P10" s="210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211"/>
      <c r="AK10" s="212"/>
      <c r="AL10" s="155"/>
      <c r="AM10" s="155"/>
      <c r="AN10" s="155"/>
      <c r="AO10" s="60" t="s">
        <v>195</v>
      </c>
      <c r="AP10" s="155"/>
      <c r="AQ10" s="155"/>
      <c r="AR10" s="155"/>
      <c r="AS10" s="157"/>
      <c r="AT10" s="265"/>
    </row>
    <row r="11" spans="1:51" ht="14.4" customHeight="1">
      <c r="A11" s="100" t="s">
        <v>151</v>
      </c>
      <c r="B11" s="101"/>
      <c r="C11" s="144" t="s">
        <v>258</v>
      </c>
      <c r="D11" s="137"/>
      <c r="E11" s="112" t="s">
        <v>259</v>
      </c>
      <c r="F11" s="113"/>
      <c r="G11" s="93">
        <v>507401271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10"/>
      <c r="S11" s="110"/>
      <c r="T11" s="110"/>
      <c r="U11" s="110"/>
      <c r="V11" s="50" t="s">
        <v>73</v>
      </c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51"/>
      <c r="AM11" s="151"/>
      <c r="AN11" s="151"/>
      <c r="AO11" s="151"/>
      <c r="AP11" s="151"/>
      <c r="AQ11" s="151"/>
      <c r="AR11" s="151"/>
      <c r="AS11" s="59" t="s">
        <v>194</v>
      </c>
      <c r="AT11" s="265">
        <v>18</v>
      </c>
    </row>
    <row r="12" spans="1:51" ht="18" customHeight="1">
      <c r="A12" s="100"/>
      <c r="B12" s="101"/>
      <c r="C12" s="142" t="s">
        <v>256</v>
      </c>
      <c r="D12" s="140"/>
      <c r="E12" s="143" t="s">
        <v>257</v>
      </c>
      <c r="F12" s="141"/>
      <c r="G12" s="93"/>
      <c r="H12" s="93"/>
      <c r="I12" s="93"/>
      <c r="J12" s="93"/>
      <c r="K12" s="93"/>
      <c r="L12" s="93"/>
      <c r="M12" s="93"/>
      <c r="N12" s="93"/>
      <c r="O12" s="93"/>
      <c r="P12" s="210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211"/>
      <c r="AK12" s="212"/>
      <c r="AL12" s="155"/>
      <c r="AM12" s="155"/>
      <c r="AN12" s="155"/>
      <c r="AO12" s="60" t="s">
        <v>195</v>
      </c>
      <c r="AP12" s="155"/>
      <c r="AQ12" s="155"/>
      <c r="AR12" s="155"/>
      <c r="AS12" s="157"/>
      <c r="AT12" s="265"/>
    </row>
    <row r="13" spans="1:51" ht="15" customHeight="1">
      <c r="A13" s="100" t="s">
        <v>152</v>
      </c>
      <c r="B13" s="101"/>
      <c r="C13" s="144" t="s">
        <v>202</v>
      </c>
      <c r="D13" s="137"/>
      <c r="E13" s="112" t="s">
        <v>203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6"/>
    </row>
    <row r="14" spans="1:51" ht="18" customHeight="1">
      <c r="A14" s="100"/>
      <c r="B14" s="101"/>
      <c r="C14" s="142" t="s">
        <v>204</v>
      </c>
      <c r="D14" s="140"/>
      <c r="E14" s="143" t="s">
        <v>205</v>
      </c>
      <c r="F14" s="141"/>
      <c r="G14" s="138"/>
      <c r="H14" s="138"/>
      <c r="I14" s="138"/>
      <c r="J14" s="138"/>
      <c r="K14" s="138"/>
      <c r="L14" s="138"/>
      <c r="M14" s="138"/>
      <c r="N14" s="138"/>
      <c r="O14" s="138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6"/>
    </row>
    <row r="15" spans="1:51" ht="15" customHeight="1">
      <c r="A15" s="148" t="s">
        <v>166</v>
      </c>
      <c r="B15" s="101"/>
      <c r="C15" s="144" t="s">
        <v>202</v>
      </c>
      <c r="D15" s="137"/>
      <c r="E15" s="112" t="s">
        <v>203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58" t="s">
        <v>215</v>
      </c>
      <c r="S15" s="110"/>
      <c r="T15" s="110"/>
      <c r="U15" s="110"/>
      <c r="V15" s="49" t="s">
        <v>73</v>
      </c>
      <c r="W15" s="108" t="s">
        <v>216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50" t="s">
        <v>218</v>
      </c>
      <c r="AM15" s="151"/>
      <c r="AN15" s="151"/>
      <c r="AO15" s="151"/>
      <c r="AP15" s="151"/>
      <c r="AQ15" s="151"/>
      <c r="AR15" s="151"/>
      <c r="AS15" s="59" t="s">
        <v>194</v>
      </c>
      <c r="AT15" s="265">
        <v>45</v>
      </c>
    </row>
    <row r="16" spans="1:51" ht="18" customHeight="1">
      <c r="A16" s="100"/>
      <c r="B16" s="101"/>
      <c r="C16" s="142" t="s">
        <v>204</v>
      </c>
      <c r="D16" s="140"/>
      <c r="E16" s="143" t="s">
        <v>205</v>
      </c>
      <c r="F16" s="141"/>
      <c r="G16" s="138"/>
      <c r="H16" s="138"/>
      <c r="I16" s="138"/>
      <c r="J16" s="138"/>
      <c r="K16" s="138"/>
      <c r="L16" s="138"/>
      <c r="M16" s="138"/>
      <c r="N16" s="138"/>
      <c r="O16" s="138"/>
      <c r="P16" s="152" t="s">
        <v>217</v>
      </c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4" t="s">
        <v>219</v>
      </c>
      <c r="AL16" s="155"/>
      <c r="AM16" s="155"/>
      <c r="AN16" s="155"/>
      <c r="AO16" s="60" t="s">
        <v>195</v>
      </c>
      <c r="AP16" s="156" t="s">
        <v>220</v>
      </c>
      <c r="AQ16" s="155"/>
      <c r="AR16" s="155"/>
      <c r="AS16" s="157"/>
      <c r="AT16" s="265"/>
    </row>
    <row r="17" spans="1:46">
      <c r="A17" s="100" t="s">
        <v>6</v>
      </c>
      <c r="B17" s="101"/>
      <c r="C17" s="163" t="str">
        <f>IF(P16="","",P16)</f>
        <v>木更津市祇園4-17-13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63" t="str">
        <f>IF(AL15="","",AL15&amp;"-"&amp;AK16&amp;"-"&amp;AP16)</f>
        <v>090-1614-4198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>
        <v>90</v>
      </c>
      <c r="D21" s="78"/>
      <c r="E21" s="78">
        <v>1614</v>
      </c>
      <c r="F21" s="78"/>
      <c r="G21" s="78">
        <v>4198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198</v>
      </c>
      <c r="B23" s="145" t="s">
        <v>154</v>
      </c>
      <c r="C23" s="164" t="s">
        <v>173</v>
      </c>
      <c r="D23" s="165"/>
      <c r="E23" s="166" t="s">
        <v>174</v>
      </c>
      <c r="F23" s="167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34" t="s">
        <v>167</v>
      </c>
      <c r="Q23" s="145"/>
      <c r="R23" s="145"/>
      <c r="S23" s="145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1"/>
      <c r="C24" s="174" t="s">
        <v>171</v>
      </c>
      <c r="D24" s="175"/>
      <c r="E24" s="176" t="s">
        <v>172</v>
      </c>
      <c r="F24" s="177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6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2">
        <v>1</v>
      </c>
      <c r="B25" s="162" t="s">
        <v>237</v>
      </c>
      <c r="C25" s="144" t="s">
        <v>240</v>
      </c>
      <c r="D25" s="137"/>
      <c r="E25" s="112" t="s">
        <v>241</v>
      </c>
      <c r="F25" s="113"/>
      <c r="G25" s="117">
        <v>6</v>
      </c>
      <c r="H25" s="119"/>
      <c r="I25" s="131" t="s">
        <v>251</v>
      </c>
      <c r="J25" s="118"/>
      <c r="K25" s="118"/>
      <c r="L25" s="119"/>
      <c r="M25" s="117">
        <v>521327587</v>
      </c>
      <c r="N25" s="118"/>
      <c r="O25" s="119"/>
      <c r="P25" s="117">
        <v>153</v>
      </c>
      <c r="Q25" s="118"/>
      <c r="R25" s="118"/>
      <c r="S25" s="118"/>
      <c r="T25" s="123"/>
      <c r="U25" s="1"/>
      <c r="V25" s="1"/>
      <c r="W25" s="1"/>
      <c r="X25" s="1"/>
      <c r="Y25" s="125">
        <v>7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2" t="s">
        <v>238</v>
      </c>
      <c r="D26" s="140"/>
      <c r="E26" s="143" t="s">
        <v>239</v>
      </c>
      <c r="F26" s="141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2">
        <v>2</v>
      </c>
      <c r="B27" s="134">
        <v>2</v>
      </c>
      <c r="C27" s="144" t="s">
        <v>206</v>
      </c>
      <c r="D27" s="137"/>
      <c r="E27" s="112" t="s">
        <v>230</v>
      </c>
      <c r="F27" s="113"/>
      <c r="G27" s="117">
        <v>5</v>
      </c>
      <c r="H27" s="119"/>
      <c r="I27" s="131" t="s">
        <v>252</v>
      </c>
      <c r="J27" s="118"/>
      <c r="K27" s="118"/>
      <c r="L27" s="119"/>
      <c r="M27" s="117">
        <v>519835469</v>
      </c>
      <c r="N27" s="118"/>
      <c r="O27" s="119"/>
      <c r="P27" s="117">
        <v>147</v>
      </c>
      <c r="Q27" s="118"/>
      <c r="R27" s="118"/>
      <c r="S27" s="118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2" t="s">
        <v>208</v>
      </c>
      <c r="D28" s="140"/>
      <c r="E28" s="143" t="s">
        <v>222</v>
      </c>
      <c r="F28" s="141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2">
        <v>3</v>
      </c>
      <c r="B29" s="134">
        <v>3</v>
      </c>
      <c r="C29" s="144" t="s">
        <v>231</v>
      </c>
      <c r="D29" s="137"/>
      <c r="E29" s="112" t="s">
        <v>234</v>
      </c>
      <c r="F29" s="113"/>
      <c r="G29" s="117">
        <v>2</v>
      </c>
      <c r="H29" s="119"/>
      <c r="I29" s="131" t="s">
        <v>253</v>
      </c>
      <c r="J29" s="118"/>
      <c r="K29" s="118"/>
      <c r="L29" s="119"/>
      <c r="M29" s="117">
        <v>520785883</v>
      </c>
      <c r="N29" s="118"/>
      <c r="O29" s="119"/>
      <c r="P29" s="117">
        <v>130</v>
      </c>
      <c r="Q29" s="118"/>
      <c r="R29" s="118"/>
      <c r="S29" s="118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2" t="s">
        <v>223</v>
      </c>
      <c r="D30" s="140"/>
      <c r="E30" s="143" t="s">
        <v>226</v>
      </c>
      <c r="F30" s="141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2">
        <v>4</v>
      </c>
      <c r="B31" s="134">
        <v>4</v>
      </c>
      <c r="C31" s="144" t="s">
        <v>231</v>
      </c>
      <c r="D31" s="137"/>
      <c r="E31" s="112" t="s">
        <v>232</v>
      </c>
      <c r="F31" s="113"/>
      <c r="G31" s="117">
        <v>5</v>
      </c>
      <c r="H31" s="119"/>
      <c r="I31" s="131" t="s">
        <v>253</v>
      </c>
      <c r="J31" s="118"/>
      <c r="K31" s="118"/>
      <c r="L31" s="119"/>
      <c r="M31" s="117">
        <v>519850158</v>
      </c>
      <c r="N31" s="118"/>
      <c r="O31" s="119"/>
      <c r="P31" s="117">
        <v>150</v>
      </c>
      <c r="Q31" s="118"/>
      <c r="R31" s="118"/>
      <c r="S31" s="118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2" t="s">
        <v>223</v>
      </c>
      <c r="D32" s="140"/>
      <c r="E32" s="143" t="s">
        <v>224</v>
      </c>
      <c r="F32" s="141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4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2">
        <v>5</v>
      </c>
      <c r="B33" s="134">
        <v>5</v>
      </c>
      <c r="C33" s="144" t="s">
        <v>235</v>
      </c>
      <c r="D33" s="137"/>
      <c r="E33" s="112" t="s">
        <v>236</v>
      </c>
      <c r="F33" s="113"/>
      <c r="G33" s="117">
        <v>5</v>
      </c>
      <c r="H33" s="119"/>
      <c r="I33" s="131" t="s">
        <v>254</v>
      </c>
      <c r="J33" s="118"/>
      <c r="K33" s="118"/>
      <c r="L33" s="119"/>
      <c r="M33" s="117">
        <v>520808155</v>
      </c>
      <c r="N33" s="118"/>
      <c r="O33" s="119"/>
      <c r="P33" s="117">
        <v>145</v>
      </c>
      <c r="Q33" s="118"/>
      <c r="R33" s="118"/>
      <c r="S33" s="118"/>
      <c r="T33" s="123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2" t="s">
        <v>227</v>
      </c>
      <c r="D34" s="140"/>
      <c r="E34" s="143" t="s">
        <v>228</v>
      </c>
      <c r="F34" s="141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4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2">
        <v>6</v>
      </c>
      <c r="B35" s="134">
        <v>6</v>
      </c>
      <c r="C35" s="144" t="s">
        <v>229</v>
      </c>
      <c r="D35" s="137"/>
      <c r="E35" s="112" t="s">
        <v>233</v>
      </c>
      <c r="F35" s="113"/>
      <c r="G35" s="117">
        <v>4</v>
      </c>
      <c r="H35" s="119"/>
      <c r="I35" s="131" t="s">
        <v>252</v>
      </c>
      <c r="J35" s="118"/>
      <c r="K35" s="118"/>
      <c r="L35" s="119"/>
      <c r="M35" s="117">
        <v>519827464</v>
      </c>
      <c r="N35" s="118"/>
      <c r="O35" s="119"/>
      <c r="P35" s="117">
        <v>132</v>
      </c>
      <c r="Q35" s="118"/>
      <c r="R35" s="118"/>
      <c r="S35" s="118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2" t="s">
        <v>221</v>
      </c>
      <c r="D36" s="140"/>
      <c r="E36" s="143" t="s">
        <v>225</v>
      </c>
      <c r="F36" s="141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2">
        <v>7</v>
      </c>
      <c r="B37" s="134">
        <v>7</v>
      </c>
      <c r="C37" s="144" t="s">
        <v>244</v>
      </c>
      <c r="D37" s="137"/>
      <c r="E37" s="112" t="s">
        <v>245</v>
      </c>
      <c r="F37" s="113"/>
      <c r="G37" s="117">
        <v>4</v>
      </c>
      <c r="H37" s="119"/>
      <c r="I37" s="131" t="s">
        <v>253</v>
      </c>
      <c r="J37" s="118"/>
      <c r="K37" s="118"/>
      <c r="L37" s="119"/>
      <c r="M37" s="117">
        <v>521522579</v>
      </c>
      <c r="N37" s="118"/>
      <c r="O37" s="119"/>
      <c r="P37" s="117">
        <v>128</v>
      </c>
      <c r="Q37" s="118"/>
      <c r="R37" s="118"/>
      <c r="S37" s="118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2" t="s">
        <v>242</v>
      </c>
      <c r="D38" s="140"/>
      <c r="E38" s="143" t="s">
        <v>243</v>
      </c>
      <c r="F38" s="141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2">
        <v>8</v>
      </c>
      <c r="B39" s="134">
        <v>8</v>
      </c>
      <c r="C39" s="144" t="s">
        <v>249</v>
      </c>
      <c r="D39" s="137"/>
      <c r="E39" s="112" t="s">
        <v>250</v>
      </c>
      <c r="F39" s="113"/>
      <c r="G39" s="117">
        <v>2</v>
      </c>
      <c r="H39" s="119"/>
      <c r="I39" s="131" t="s">
        <v>255</v>
      </c>
      <c r="J39" s="118"/>
      <c r="K39" s="118"/>
      <c r="L39" s="119"/>
      <c r="M39" s="117">
        <v>521956428</v>
      </c>
      <c r="N39" s="118"/>
      <c r="O39" s="119"/>
      <c r="P39" s="117">
        <v>125</v>
      </c>
      <c r="Q39" s="118"/>
      <c r="R39" s="118"/>
      <c r="S39" s="118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2" t="s">
        <v>247</v>
      </c>
      <c r="D40" s="140"/>
      <c r="E40" s="143" t="s">
        <v>248</v>
      </c>
      <c r="F40" s="141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2">
        <v>9</v>
      </c>
      <c r="B41" s="134"/>
      <c r="C41" s="136"/>
      <c r="D41" s="137"/>
      <c r="E41" s="137"/>
      <c r="F41" s="113"/>
      <c r="G41" s="117"/>
      <c r="H41" s="119"/>
      <c r="I41" s="117"/>
      <c r="J41" s="118"/>
      <c r="K41" s="118"/>
      <c r="L41" s="119"/>
      <c r="M41" s="117"/>
      <c r="N41" s="118"/>
      <c r="O41" s="119"/>
      <c r="P41" s="117"/>
      <c r="Q41" s="118"/>
      <c r="R41" s="118"/>
      <c r="S41" s="118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/>
      <c r="D42" s="140"/>
      <c r="E42" s="140"/>
      <c r="F42" s="141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2">
        <v>10</v>
      </c>
      <c r="B43" s="134"/>
      <c r="C43" s="136"/>
      <c r="D43" s="137"/>
      <c r="E43" s="137"/>
      <c r="F43" s="113"/>
      <c r="G43" s="117"/>
      <c r="H43" s="119"/>
      <c r="I43" s="117"/>
      <c r="J43" s="118"/>
      <c r="K43" s="118"/>
      <c r="L43" s="119"/>
      <c r="M43" s="117"/>
      <c r="N43" s="118"/>
      <c r="O43" s="119"/>
      <c r="P43" s="117"/>
      <c r="Q43" s="118"/>
      <c r="R43" s="118"/>
      <c r="S43" s="118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/>
      <c r="D44" s="140"/>
      <c r="E44" s="140"/>
      <c r="F44" s="141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2">
        <v>11</v>
      </c>
      <c r="B45" s="134"/>
      <c r="C45" s="136"/>
      <c r="D45" s="137"/>
      <c r="E45" s="137"/>
      <c r="F45" s="113"/>
      <c r="G45" s="117"/>
      <c r="H45" s="119"/>
      <c r="I45" s="117"/>
      <c r="J45" s="118"/>
      <c r="K45" s="118"/>
      <c r="L45" s="119"/>
      <c r="M45" s="117"/>
      <c r="N45" s="118"/>
      <c r="O45" s="119"/>
      <c r="P45" s="117"/>
      <c r="Q45" s="118"/>
      <c r="R45" s="118"/>
      <c r="S45" s="118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/>
      <c r="D46" s="140"/>
      <c r="E46" s="140"/>
      <c r="F46" s="141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2">
        <v>12</v>
      </c>
      <c r="B47" s="134"/>
      <c r="C47" s="136"/>
      <c r="D47" s="137"/>
      <c r="E47" s="137"/>
      <c r="F47" s="113"/>
      <c r="G47" s="117"/>
      <c r="H47" s="119"/>
      <c r="I47" s="117"/>
      <c r="J47" s="118"/>
      <c r="K47" s="118"/>
      <c r="L47" s="119"/>
      <c r="M47" s="117"/>
      <c r="N47" s="118"/>
      <c r="O47" s="119"/>
      <c r="P47" s="117"/>
      <c r="Q47" s="118"/>
      <c r="R47" s="118"/>
      <c r="S47" s="118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1"/>
      <c r="B48" s="182"/>
      <c r="C48" s="183"/>
      <c r="D48" s="184"/>
      <c r="E48" s="184"/>
      <c r="F48" s="185"/>
      <c r="G48" s="178"/>
      <c r="H48" s="179"/>
      <c r="I48" s="178"/>
      <c r="J48" s="180"/>
      <c r="K48" s="180"/>
      <c r="L48" s="179"/>
      <c r="M48" s="178"/>
      <c r="N48" s="180"/>
      <c r="O48" s="179"/>
      <c r="P48" s="178"/>
      <c r="Q48" s="180"/>
      <c r="R48" s="180"/>
      <c r="S48" s="180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8" t="s">
        <v>170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70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1" t="s">
        <v>246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3"/>
      <c r="U55" s="22"/>
      <c r="V55" s="267">
        <f>LEN(A55)</f>
        <v>118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2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3</v>
      </c>
      <c r="B11" s="270"/>
      <c r="C11" s="282" t="str">
        <f>IF(入力!C12="","",入力!C12&amp;"　"&amp;入力!E12)</f>
        <v>中島　千笑</v>
      </c>
      <c r="D11" s="283"/>
      <c r="E11" s="283"/>
      <c r="F11" s="283"/>
      <c r="G11" s="272">
        <f>IF(入力!G11="","",入力!G11)</f>
        <v>507401271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0"/>
      <c r="B14" s="270"/>
      <c r="C14" s="284"/>
      <c r="D14" s="285"/>
      <c r="E14" s="285"/>
      <c r="F14" s="28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0"/>
      <c r="B16" s="270"/>
      <c r="C16" s="284"/>
      <c r="D16" s="285"/>
      <c r="E16" s="285"/>
      <c r="F16" s="28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手島　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陽太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佐生　瑛歩</v>
      </c>
      <c r="D29" s="283"/>
      <c r="E29" s="283"/>
      <c r="F29" s="283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久我　真心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清見台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520808155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寳田　千紘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祇園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前間　遥人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真舟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521522579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大竹　琉偉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521956428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21"/>
      <c r="E16" s="321"/>
      <c r="F16" s="321"/>
      <c r="G16" s="322"/>
      <c r="H16" s="345" t="s">
        <v>66</v>
      </c>
      <c r="I16" s="346"/>
      <c r="J16" s="346"/>
      <c r="K16" s="321" t="str">
        <f>IF(入力!C2="","",入力!C2)</f>
        <v>ギオンウェーブ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2" t="s">
        <v>38</v>
      </c>
      <c r="AK16" s="313"/>
      <c r="AL16" s="313"/>
      <c r="AM16" s="314"/>
      <c r="AN16" s="339" t="str">
        <f>IF(入力!P3="","",入力!P3)</f>
        <v>木更津市</v>
      </c>
      <c r="AO16" s="340"/>
      <c r="AP16" s="340"/>
      <c r="AQ16" s="340"/>
      <c r="AR16" s="340"/>
      <c r="AS16" s="340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>久留里</v>
      </c>
      <c r="BA16" s="328"/>
      <c r="BB16" s="328"/>
      <c r="BC16" s="328"/>
      <c r="BD16" s="328"/>
      <c r="BE16" s="328"/>
      <c r="BF16" s="379" t="s">
        <v>40</v>
      </c>
    </row>
    <row r="17" spans="3:58" ht="4.5" customHeight="1">
      <c r="C17" s="377"/>
      <c r="D17" s="324"/>
      <c r="E17" s="324"/>
      <c r="F17" s="324"/>
      <c r="G17" s="325"/>
      <c r="H17" s="337" t="str">
        <f>IF(入力!C3="","",入力!C3)</f>
        <v>ぎおんウェーブ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(男女混合)</v>
      </c>
      <c r="V17" s="333"/>
      <c r="W17" s="333"/>
      <c r="X17" s="334"/>
      <c r="Y17" s="361">
        <f>IF(入力!C4="","",入力!C4)</f>
        <v>433311389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5"/>
      <c r="AK17" s="316"/>
      <c r="AL17" s="316"/>
      <c r="AM17" s="317"/>
      <c r="AN17" s="341"/>
      <c r="AO17" s="342"/>
      <c r="AP17" s="342"/>
      <c r="AQ17" s="342"/>
      <c r="AR17" s="342"/>
      <c r="AS17" s="342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0"/>
    </row>
    <row r="18" spans="3:58" ht="16.5" customHeight="1">
      <c r="C18" s="378"/>
      <c r="D18" s="302"/>
      <c r="E18" s="302"/>
      <c r="F18" s="302"/>
      <c r="G18" s="326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8"/>
      <c r="AK18" s="308"/>
      <c r="AL18" s="308"/>
      <c r="AM18" s="319"/>
      <c r="AN18" s="343"/>
      <c r="AO18" s="344"/>
      <c r="AP18" s="344"/>
      <c r="AQ18" s="344"/>
      <c r="AR18" s="344"/>
      <c r="AS18" s="344"/>
      <c r="AT18" s="308"/>
      <c r="AU18" s="319"/>
      <c r="AV18" s="303"/>
      <c r="AW18" s="302"/>
      <c r="AX18" s="302"/>
      <c r="AY18" s="326"/>
      <c r="AZ18" s="331" t="str">
        <f>IF(入力!AE5="","",入力!AE5)</f>
        <v>木更津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11"/>
    </row>
    <row r="20" spans="3:58" ht="15" customHeight="1">
      <c r="C20" s="290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89" t="str">
        <f>IF(入力!J7="","",入力!J7)</f>
        <v>021065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 t="str">
        <f>IF(入力!J9="","",入力!J9)</f>
        <v/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300"/>
    </row>
    <row r="21" spans="3:58" ht="15" customHeight="1">
      <c r="C21" s="290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89" t="str">
        <f>IF(入力!M7="","",入力!M7)</f>
        <v>0217592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300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ナカジマ　ヒロユキ</v>
      </c>
      <c r="I22" s="292"/>
      <c r="J22" s="292"/>
      <c r="K22" s="292"/>
      <c r="L22" s="292"/>
      <c r="M22" s="292"/>
      <c r="N22" s="292"/>
      <c r="O22" s="292"/>
      <c r="P22" s="292"/>
      <c r="Q22" s="293"/>
      <c r="R22" s="301" t="s">
        <v>45</v>
      </c>
      <c r="S22" s="292"/>
      <c r="T22" s="294">
        <f>IF(入力!AT7="","",入力!AT7)</f>
        <v>45</v>
      </c>
      <c r="U22" s="295"/>
      <c r="V22" s="296"/>
      <c r="W22" s="301" t="s">
        <v>46</v>
      </c>
      <c r="X22" s="301"/>
      <c r="Y22" s="301"/>
      <c r="Z22" s="14" t="s">
        <v>72</v>
      </c>
      <c r="AA22" s="15"/>
      <c r="AB22" s="292" t="str">
        <f>IF(入力!R7="","",入力!R7)</f>
        <v>292</v>
      </c>
      <c r="AC22" s="292"/>
      <c r="AD22" s="292"/>
      <c r="AE22" s="292"/>
      <c r="AF22" s="16" t="s">
        <v>73</v>
      </c>
      <c r="AG22" s="292" t="str">
        <f>IF(入力!W7="","",入力!W7)</f>
        <v>0052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3"/>
      <c r="AU22" s="301" t="s">
        <v>47</v>
      </c>
      <c r="AV22" s="292"/>
      <c r="AW22" s="292"/>
      <c r="AX22" s="17" t="s">
        <v>74</v>
      </c>
      <c r="AY22" s="292" t="str">
        <f>IF(入力!AL7="","",入力!AL7)</f>
        <v>090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78" t="s">
        <v>48</v>
      </c>
      <c r="D23" s="302"/>
      <c r="E23" s="302"/>
      <c r="F23" s="302"/>
      <c r="G23" s="326"/>
      <c r="H23" s="353" t="str">
        <f>IF(入力!C8="","",入力!C8&amp;"　"&amp;入力!E8)</f>
        <v>中島　宏之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2"/>
      <c r="S23" s="302"/>
      <c r="T23" s="297"/>
      <c r="U23" s="298"/>
      <c r="V23" s="299"/>
      <c r="W23" s="308"/>
      <c r="X23" s="308"/>
      <c r="Y23" s="308"/>
      <c r="Z23" s="305" t="str">
        <f>IF(入力!P8="","",入力!P8)</f>
        <v>木更津市祇園4-17-13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2"/>
      <c r="AV23" s="302"/>
      <c r="AW23" s="302"/>
      <c r="AX23" s="303" t="str">
        <f>IF(入力!AK8="","",入力!AK8)</f>
        <v>1614</v>
      </c>
      <c r="AY23" s="302"/>
      <c r="AZ23" s="302"/>
      <c r="BA23" s="302"/>
      <c r="BB23" s="19" t="s">
        <v>76</v>
      </c>
      <c r="BC23" s="302" t="str">
        <f>IF(入力!AP8="","",入力!AP8)</f>
        <v>4198</v>
      </c>
      <c r="BD23" s="302"/>
      <c r="BE23" s="302"/>
      <c r="BF23" s="304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スズキ　ヒロミ</v>
      </c>
      <c r="I24" s="292"/>
      <c r="J24" s="292"/>
      <c r="K24" s="292"/>
      <c r="L24" s="292"/>
      <c r="M24" s="292"/>
      <c r="N24" s="292"/>
      <c r="O24" s="292"/>
      <c r="P24" s="292"/>
      <c r="Q24" s="293"/>
      <c r="R24" s="301" t="s">
        <v>45</v>
      </c>
      <c r="S24" s="292"/>
      <c r="T24" s="294">
        <f>IF(入力!AT9="","",入力!AT9)</f>
        <v>40</v>
      </c>
      <c r="U24" s="295"/>
      <c r="V24" s="296"/>
      <c r="W24" s="301" t="s">
        <v>46</v>
      </c>
      <c r="X24" s="301"/>
      <c r="Y24" s="301"/>
      <c r="Z24" s="14" t="s">
        <v>72</v>
      </c>
      <c r="AA24" s="15"/>
      <c r="AB24" s="292" t="str">
        <f>IF(入力!R9="","",入力!R9)</f>
        <v/>
      </c>
      <c r="AC24" s="292"/>
      <c r="AD24" s="292"/>
      <c r="AE24" s="292"/>
      <c r="AF24" s="16" t="s">
        <v>73</v>
      </c>
      <c r="AG24" s="292" t="str">
        <f>IF(入力!W9="","",入力!W9)</f>
        <v/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3"/>
      <c r="AU24" s="301" t="s">
        <v>47</v>
      </c>
      <c r="AV24" s="292"/>
      <c r="AW24" s="292"/>
      <c r="AX24" s="17" t="s">
        <v>74</v>
      </c>
      <c r="AY24" s="292" t="str">
        <f>IF(入力!AL9="","",入力!AL9)</f>
        <v/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78" t="s">
        <v>78</v>
      </c>
      <c r="D25" s="302"/>
      <c r="E25" s="302"/>
      <c r="F25" s="302"/>
      <c r="G25" s="326"/>
      <c r="H25" s="353" t="str">
        <f>IF(入力!C10="","",入力!C10&amp;"　"&amp;入力!E10)</f>
        <v>鈴木　広美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2"/>
      <c r="S25" s="302"/>
      <c r="T25" s="297"/>
      <c r="U25" s="298"/>
      <c r="V25" s="299"/>
      <c r="W25" s="308"/>
      <c r="X25" s="308"/>
      <c r="Y25" s="308"/>
      <c r="Z25" s="305" t="str">
        <f>IF(入力!P10="","",入力!P10)</f>
        <v/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2"/>
      <c r="AV25" s="302"/>
      <c r="AW25" s="302"/>
      <c r="AX25" s="303" t="str">
        <f>IF(入力!AK10="","",入力!AK10)</f>
        <v/>
      </c>
      <c r="AY25" s="302"/>
      <c r="AZ25" s="302"/>
      <c r="BA25" s="302"/>
      <c r="BB25" s="19" t="s">
        <v>76</v>
      </c>
      <c r="BC25" s="302" t="str">
        <f>IF(入力!AP10="","",入力!AP10)</f>
        <v/>
      </c>
      <c r="BD25" s="302"/>
      <c r="BE25" s="302"/>
      <c r="BF25" s="304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>ナカジマ　チエミ</v>
      </c>
      <c r="I26" s="292"/>
      <c r="J26" s="292"/>
      <c r="K26" s="292"/>
      <c r="L26" s="292"/>
      <c r="M26" s="292"/>
      <c r="N26" s="292"/>
      <c r="O26" s="292"/>
      <c r="P26" s="292"/>
      <c r="Q26" s="293"/>
      <c r="R26" s="301" t="s">
        <v>45</v>
      </c>
      <c r="S26" s="292"/>
      <c r="T26" s="294">
        <f>IF(入力!AT11="","",入力!AT11)</f>
        <v>18</v>
      </c>
      <c r="U26" s="295"/>
      <c r="V26" s="296"/>
      <c r="W26" s="301" t="s">
        <v>46</v>
      </c>
      <c r="X26" s="301"/>
      <c r="Y26" s="301"/>
      <c r="Z26" s="14" t="s">
        <v>72</v>
      </c>
      <c r="AA26" s="15"/>
      <c r="AB26" s="292" t="str">
        <f>IF(入力!R11="","",入力!R11)</f>
        <v/>
      </c>
      <c r="AC26" s="292"/>
      <c r="AD26" s="292"/>
      <c r="AE26" s="292"/>
      <c r="AF26" s="16" t="s">
        <v>73</v>
      </c>
      <c r="AG26" s="292" t="str">
        <f>IF(入力!W11="","",入力!W11)</f>
        <v/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3"/>
      <c r="AU26" s="301" t="s">
        <v>47</v>
      </c>
      <c r="AV26" s="292"/>
      <c r="AW26" s="292"/>
      <c r="AX26" s="17" t="s">
        <v>74</v>
      </c>
      <c r="AY26" s="292" t="str">
        <f>IF(入力!AL11="","",入力!AL11)</f>
        <v/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78" t="s">
        <v>79</v>
      </c>
      <c r="D27" s="302"/>
      <c r="E27" s="302"/>
      <c r="F27" s="302"/>
      <c r="G27" s="326"/>
      <c r="H27" s="353" t="str">
        <f>IF(入力!C12="","",入力!C12&amp;"　"&amp;入力!E12)</f>
        <v>中島　千笑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2"/>
      <c r="S27" s="302"/>
      <c r="T27" s="297"/>
      <c r="U27" s="298"/>
      <c r="V27" s="299"/>
      <c r="W27" s="308"/>
      <c r="X27" s="308"/>
      <c r="Y27" s="308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2"/>
      <c r="AV27" s="302"/>
      <c r="AW27" s="302"/>
      <c r="AX27" s="303" t="str">
        <f>IF(入力!AK12="","",入力!AK12)</f>
        <v/>
      </c>
      <c r="AY27" s="302"/>
      <c r="AZ27" s="302"/>
      <c r="BA27" s="302"/>
      <c r="BB27" s="19" t="s">
        <v>76</v>
      </c>
      <c r="BC27" s="302" t="str">
        <f>IF(入力!AP12="","",入力!AP12)</f>
        <v/>
      </c>
      <c r="BD27" s="302"/>
      <c r="BE27" s="302"/>
      <c r="BF27" s="304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ナカジマ　ヒロユキ</v>
      </c>
      <c r="I28" s="292"/>
      <c r="J28" s="292"/>
      <c r="K28" s="292"/>
      <c r="L28" s="292"/>
      <c r="M28" s="292"/>
      <c r="N28" s="292"/>
      <c r="O28" s="292"/>
      <c r="P28" s="292"/>
      <c r="Q28" s="293"/>
      <c r="R28" s="301" t="s">
        <v>45</v>
      </c>
      <c r="S28" s="292"/>
      <c r="T28" s="294">
        <f>IF(入力!AT15="","",入力!AT15)</f>
        <v>45</v>
      </c>
      <c r="U28" s="295"/>
      <c r="V28" s="296"/>
      <c r="W28" s="301" t="s">
        <v>46</v>
      </c>
      <c r="X28" s="301"/>
      <c r="Y28" s="301"/>
      <c r="Z28" s="14" t="s">
        <v>72</v>
      </c>
      <c r="AA28" s="15"/>
      <c r="AB28" s="292" t="str">
        <f>IF(入力!R15="","",入力!R15)</f>
        <v>292</v>
      </c>
      <c r="AC28" s="292"/>
      <c r="AD28" s="292"/>
      <c r="AE28" s="292"/>
      <c r="AF28" s="16" t="s">
        <v>73</v>
      </c>
      <c r="AG28" s="292" t="str">
        <f>IF(入力!W15="","",入力!W15)</f>
        <v>0052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3"/>
      <c r="AU28" s="301" t="s">
        <v>47</v>
      </c>
      <c r="AV28" s="292"/>
      <c r="AW28" s="292"/>
      <c r="AX28" s="17" t="s">
        <v>74</v>
      </c>
      <c r="AY28" s="292" t="str">
        <f>IF(入力!AL15="","",入力!AL15)</f>
        <v>090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2" t="str">
        <f>IF(入力!C16="","",入力!C16&amp;"　"&amp;入力!E16)</f>
        <v>中島　宏之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2"/>
      <c r="S29" s="382"/>
      <c r="T29" s="389"/>
      <c r="U29" s="390"/>
      <c r="V29" s="391"/>
      <c r="W29" s="388"/>
      <c r="X29" s="388"/>
      <c r="Y29" s="388"/>
      <c r="Z29" s="405" t="str">
        <f>IF(入力!P16="","",入力!P16)</f>
        <v>木更津市祇園4-17-13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2"/>
      <c r="AV29" s="382"/>
      <c r="AW29" s="382"/>
      <c r="AX29" s="408" t="str">
        <f>IF(入力!AK16="","",入力!AK16)</f>
        <v>1614</v>
      </c>
      <c r="AY29" s="382"/>
      <c r="AZ29" s="382"/>
      <c r="BA29" s="382"/>
      <c r="BB29" s="73" t="s">
        <v>76</v>
      </c>
      <c r="BC29" s="382" t="str">
        <f>IF(入力!AP16="","",入力!AP16)</f>
        <v>4198</v>
      </c>
      <c r="BD29" s="382"/>
      <c r="BE29" s="382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テジマ　リン
手島　凜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6</v>
      </c>
      <c r="R34" s="398"/>
      <c r="S34" s="399"/>
      <c r="T34" s="416" t="str">
        <f>IF(入力!I25="","",入力!I25)</f>
        <v>小櫃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521327587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153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スズキ　ヒナタ
鈴木　陽太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5</v>
      </c>
      <c r="R36" s="398"/>
      <c r="S36" s="399"/>
      <c r="T36" s="416" t="str">
        <f>IF(入力!I27="","",入力!I27)</f>
        <v>祇園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519835469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147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サショウ　アキト
佐生　瑛歩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2</v>
      </c>
      <c r="R38" s="398"/>
      <c r="S38" s="399"/>
      <c r="T38" s="416" t="str">
        <f>IF(入力!I29="","",入力!I29)</f>
        <v>真舟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520785883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130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サショウ　ユア
佐生　結愛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5</v>
      </c>
      <c r="R40" s="398"/>
      <c r="S40" s="399"/>
      <c r="T40" s="416" t="str">
        <f>IF(入力!I31="","",入力!I31)</f>
        <v>真舟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519850158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150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クガ　ココロ
久我　真心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5</v>
      </c>
      <c r="R42" s="398"/>
      <c r="S42" s="399"/>
      <c r="T42" s="416" t="str">
        <f>IF(入力!I33="","",入力!I33)</f>
        <v>清見台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520808155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145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タカラダ　チヒロ
寳田　千紘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4</v>
      </c>
      <c r="R44" s="398"/>
      <c r="S44" s="399"/>
      <c r="T44" s="416" t="str">
        <f>IF(入力!I35="","",入力!I35)</f>
        <v>祇園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519827464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132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マエマ　ハルト
前間　遥人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真舟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521522579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128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オオタケ　ロイ
大竹　琉偉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2</v>
      </c>
      <c r="R48" s="398"/>
      <c r="S48" s="399"/>
      <c r="T48" s="416" t="str">
        <f>IF(入力!I39="","",入力!I39)</f>
        <v>八幡台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521956428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125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 t="str">
        <f>IF(入力!B41="","",入力!B41)</f>
        <v/>
      </c>
      <c r="D50" s="424"/>
      <c r="E50" s="425"/>
      <c r="F50" s="410" t="str">
        <f>IF(入力!C42="","",入力!C41&amp;"　"&amp;入力!E41&amp;"
"&amp;入力!C42&amp;"　"&amp;入力!E42)</f>
        <v/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/>
      </c>
      <c r="R50" s="398"/>
      <c r="S50" s="399"/>
      <c r="T50" s="416" t="str">
        <f>IF(入力!I41="","",入力!I41)</f>
        <v/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 t="str">
        <f>IF(入力!M41="","",入力!M41)</f>
        <v/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/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 t="str">
        <f>IF(入力!B43="","",入力!B43)</f>
        <v/>
      </c>
      <c r="D52" s="424"/>
      <c r="E52" s="425"/>
      <c r="F52" s="410" t="str">
        <f>IF(入力!C44="","",入力!C43&amp;"　"&amp;入力!E43&amp;"
"&amp;入力!C44&amp;"　"&amp;入力!E44)</f>
        <v/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/>
      </c>
      <c r="R52" s="398"/>
      <c r="S52" s="399"/>
      <c r="T52" s="416" t="str">
        <f>IF(入力!I43="","",入力!I43)</f>
        <v/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 t="str">
        <f>IF(入力!M43="","",入力!M43)</f>
        <v/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 t="str">
        <f>IF(入力!B45="","",入力!B45)</f>
        <v/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>中島　千笑</v>
      </c>
      <c r="D11" s="283"/>
      <c r="E11" s="283"/>
      <c r="F11" s="283"/>
      <c r="G11" s="272">
        <f>IF(入力!G11="","",入力!G11)</f>
        <v>507401271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0"/>
      <c r="B14" s="270"/>
      <c r="C14" s="284"/>
      <c r="D14" s="285"/>
      <c r="E14" s="285"/>
      <c r="F14" s="28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0"/>
      <c r="B16" s="270"/>
      <c r="C16" s="284"/>
      <c r="D16" s="285"/>
      <c r="E16" s="285"/>
      <c r="F16" s="28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" customHeight="1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手島　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陽太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佐生　瑛歩</v>
      </c>
      <c r="D29" s="283"/>
      <c r="E29" s="283"/>
      <c r="F29" s="283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久我　真心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清見台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520808155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寳田　千紘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祇園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前間　遥人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真舟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521522579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大竹　琉偉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521956428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ぎおんウェーブ</v>
      </c>
      <c r="D2" s="273"/>
      <c r="E2" s="273"/>
      <c r="F2" s="273"/>
      <c r="G2" s="273"/>
      <c r="H2" s="273"/>
      <c r="I2" s="273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 t="str">
        <f>IF(入力!C4="","",IF(入力!C5="",入力!C4,入力!C4&amp;"　　"&amp;入力!C5))</f>
        <v>433311389　　435798206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中島　宏之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500777584</v>
      </c>
      <c r="H7" s="272"/>
      <c r="I7" s="272"/>
      <c r="J7" s="272" t="str">
        <f>IF(入力!J7="","",入力!J7)</f>
        <v>021065</v>
      </c>
      <c r="K7" s="272"/>
      <c r="L7" s="272"/>
      <c r="M7" s="272" t="str">
        <f>IF(入力!M7="","",入力!M7)</f>
        <v>0217592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鈴木　広美</v>
      </c>
      <c r="D9" s="283"/>
      <c r="E9" s="283"/>
      <c r="F9" s="283"/>
      <c r="G9" s="272">
        <f>IF(入力!G9="","",入力!G9)</f>
        <v>519850189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>中島　千笑</v>
      </c>
      <c r="D11" s="283"/>
      <c r="E11" s="283"/>
      <c r="F11" s="283"/>
      <c r="G11" s="272">
        <f>IF(入力!G11="","",入力!G11)</f>
        <v>507401271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中島　宏之</v>
      </c>
      <c r="D13" s="283"/>
      <c r="E13" s="283"/>
      <c r="F13" s="283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70"/>
      <c r="B14" s="270"/>
      <c r="C14" s="284"/>
      <c r="D14" s="285"/>
      <c r="E14" s="285"/>
      <c r="F14" s="285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70" t="s">
        <v>5</v>
      </c>
      <c r="B15" s="270"/>
      <c r="C15" s="282" t="str">
        <f>IF(入力!C16="","",入力!C16&amp;"　"&amp;入力!E16)</f>
        <v>中島　宏之</v>
      </c>
      <c r="D15" s="283"/>
      <c r="E15" s="283"/>
      <c r="F15" s="280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70"/>
      <c r="B16" s="270"/>
      <c r="C16" s="284"/>
      <c r="D16" s="285"/>
      <c r="E16" s="285"/>
      <c r="F16" s="281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" customHeight="1">
      <c r="A17" s="270" t="s">
        <v>6</v>
      </c>
      <c r="B17" s="270"/>
      <c r="C17" s="273" t="str">
        <f>IF(入力!C17="","",入力!C17&amp;"　"&amp;入力!E17)</f>
        <v>木更津市祇園4-17-13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090-1614-4198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90－1614－4198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手島　凜</v>
      </c>
      <c r="D25" s="283"/>
      <c r="E25" s="283"/>
      <c r="F25" s="283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小櫃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521327587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鈴木　陽太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祇園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519835469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佐生　瑛歩</v>
      </c>
      <c r="D29" s="283"/>
      <c r="E29" s="283"/>
      <c r="F29" s="283"/>
      <c r="G29" s="270">
        <f>IF(入力!G29="","",入力!G29)</f>
        <v>2</v>
      </c>
      <c r="H29" s="270" t="str">
        <f>IF(入力!H29="","",入力!H29)</f>
        <v/>
      </c>
      <c r="I29" s="270" t="str">
        <f>IF(入力!I29="","",入力!I29)</f>
        <v>真舟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520785883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佐生　結愛</v>
      </c>
      <c r="D31" s="283"/>
      <c r="E31" s="283"/>
      <c r="F31" s="283"/>
      <c r="G31" s="270">
        <f>IF(入力!G31="","",入力!G31)</f>
        <v>5</v>
      </c>
      <c r="H31" s="270" t="str">
        <f>IF(入力!H31="","",入力!H31)</f>
        <v/>
      </c>
      <c r="I31" s="270" t="str">
        <f>IF(入力!I31="","",入力!I31)</f>
        <v>真舟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519850158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久我　真心</v>
      </c>
      <c r="D33" s="283"/>
      <c r="E33" s="283"/>
      <c r="F33" s="283"/>
      <c r="G33" s="270">
        <f>IF(入力!G33="","",入力!G33)</f>
        <v>5</v>
      </c>
      <c r="H33" s="270" t="str">
        <f>IF(入力!H33="","",入力!H33)</f>
        <v/>
      </c>
      <c r="I33" s="270" t="str">
        <f>IF(入力!I33="","",入力!I33)</f>
        <v>清見台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520808155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寳田　千紘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祇園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前間　遥人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真舟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521522579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大竹　琉偉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八幡台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521956428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男女混合</v>
      </c>
      <c r="I5" s="29">
        <f>入力!Y25</f>
        <v>7</v>
      </c>
      <c r="J5" s="451" t="str">
        <f>IF(入力!A55="","",入力!A55)</f>
        <v>相変わらず小柄ですが、心は大きくポテンシャルは十二分！
お淑やかで内弁慶なお嬢さまと宇宙人揃いのメンズたちが、心のスイッチをONにして、みんなで拾って繋ぎまくる～！
「つながる心がみんなの力」を合言葉に、男女混合３年目の戦いに挑みます！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木更津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中島</v>
      </c>
      <c r="D20" s="33" t="str">
        <f>IF(入力!E12="","",入力!E12)</f>
        <v>千笑</v>
      </c>
      <c r="E20" s="33" t="str">
        <f>IF(入力!C11="","",入力!C11)</f>
        <v>ナカジマ</v>
      </c>
      <c r="F20" s="33" t="str">
        <f>IF(入力!E11="","",入力!E11)</f>
        <v>チエミ</v>
      </c>
      <c r="G20" s="33">
        <f>IF(入力!G11="","",入力!G11)</f>
        <v>507401271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18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手島</v>
      </c>
      <c r="D24" s="75" t="str">
        <f>VLOOKUP($B$51,$A$53:$F$352,4)</f>
        <v>凜</v>
      </c>
      <c r="E24" s="75" t="str">
        <f>VLOOKUP($B$51,$A$53:$F$352,5)</f>
        <v>テジマ</v>
      </c>
      <c r="F24" s="75" t="str">
        <f>VLOOKUP($B$51,$A$53:$F$352,6)</f>
        <v>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手島</v>
      </c>
      <c r="D53" s="33" t="str">
        <f>IF(入力!E26="","",入力!E26)</f>
        <v>凜</v>
      </c>
      <c r="E53" s="33" t="str">
        <f>IF(入力!C25="","",入力!C25)</f>
        <v>テジマ</v>
      </c>
      <c r="F53" s="33" t="str">
        <f>IF(入力!E25="","",入力!E25)</f>
        <v>リン</v>
      </c>
      <c r="G53" s="33">
        <f>IF(入力!M25="","",入力!M25)</f>
        <v>521327587</v>
      </c>
      <c r="H53" s="33" t="str">
        <f>IF(入力!I25="","",入力!I25)</f>
        <v>小櫃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陽太</v>
      </c>
      <c r="E54" s="33" t="str">
        <f>IF(入力!C27="","",入力!C27)</f>
        <v>スズキ</v>
      </c>
      <c r="F54" s="33" t="str">
        <f>IF(入力!E27="","",入力!E27)</f>
        <v>ヒナタ</v>
      </c>
      <c r="G54" s="33">
        <f>IF(入力!M27="","",入力!M27)</f>
        <v>519835469</v>
      </c>
      <c r="H54" s="33" t="str">
        <f>IF(入力!I27="","",入力!I27)</f>
        <v>祇園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佐生</v>
      </c>
      <c r="D55" s="33" t="str">
        <f>IF(入力!E30="","",入力!E30)</f>
        <v>瑛歩</v>
      </c>
      <c r="E55" s="33" t="str">
        <f>IF(入力!C29="","",入力!C29)</f>
        <v>サショウ</v>
      </c>
      <c r="F55" s="33" t="str">
        <f>IF(入力!E29="","",入力!E29)</f>
        <v>アキト</v>
      </c>
      <c r="G55" s="33">
        <f>IF(入力!M29="","",入力!M29)</f>
        <v>520785883</v>
      </c>
      <c r="H55" s="33" t="str">
        <f>IF(入力!I29="","",入力!I29)</f>
        <v>真舟</v>
      </c>
      <c r="I55" s="33">
        <f>IF(入力!G29="","",入力!G29)</f>
        <v>2</v>
      </c>
      <c r="J55" s="33">
        <f>IF(入力!P29="","",入力!P29)</f>
        <v>130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佐生</v>
      </c>
      <c r="D56" s="33" t="str">
        <f>IF(入力!E32="","",入力!E32)</f>
        <v>結愛</v>
      </c>
      <c r="E56" s="33" t="str">
        <f>IF(入力!C31="","",入力!C31)</f>
        <v>サショウ</v>
      </c>
      <c r="F56" s="33" t="str">
        <f>IF(入力!E31="","",入力!E31)</f>
        <v>ユア</v>
      </c>
      <c r="G56" s="33">
        <f>IF(入力!M31="","",入力!M31)</f>
        <v>519850158</v>
      </c>
      <c r="H56" s="33" t="str">
        <f>IF(入力!I31="","",入力!I31)</f>
        <v>真舟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久我</v>
      </c>
      <c r="D57" s="33" t="str">
        <f>IF(入力!E34="","",入力!E34)</f>
        <v>真心</v>
      </c>
      <c r="E57" s="33" t="str">
        <f>IF(入力!C33="","",入力!C33)</f>
        <v>クガ</v>
      </c>
      <c r="F57" s="33" t="str">
        <f>IF(入力!E33="","",入力!E33)</f>
        <v>ココロ</v>
      </c>
      <c r="G57" s="33">
        <f>IF(入力!M33="","",入力!M33)</f>
        <v>520808155</v>
      </c>
      <c r="H57" s="33" t="str">
        <f>IF(入力!I33="","",入力!I33)</f>
        <v>清見台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寳田</v>
      </c>
      <c r="D58" s="33" t="str">
        <f>IF(入力!E36="","",入力!E36)</f>
        <v>千紘</v>
      </c>
      <c r="E58" s="33" t="str">
        <f>IF(入力!C35="","",入力!C35)</f>
        <v>タカラダ</v>
      </c>
      <c r="F58" s="33" t="str">
        <f>IF(入力!E35="","",入力!E35)</f>
        <v>チヒロ</v>
      </c>
      <c r="G58" s="33">
        <f>IF(入力!M35="","",入力!M35)</f>
        <v>519827464</v>
      </c>
      <c r="H58" s="33" t="str">
        <f>IF(入力!I35="","",入力!I35)</f>
        <v>祇園</v>
      </c>
      <c r="I58" s="33">
        <f>IF(入力!G35="","",入力!G35)</f>
        <v>4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前間</v>
      </c>
      <c r="D59" s="33" t="str">
        <f>IF(入力!E38="","",入力!E38)</f>
        <v>遥人</v>
      </c>
      <c r="E59" s="33" t="str">
        <f>IF(入力!C37="","",入力!C37)</f>
        <v>マエマ</v>
      </c>
      <c r="F59" s="33" t="str">
        <f>IF(入力!E37="","",入力!E37)</f>
        <v>ハルト</v>
      </c>
      <c r="G59" s="33">
        <f>IF(入力!M37="","",入力!M37)</f>
        <v>521522579</v>
      </c>
      <c r="H59" s="33" t="str">
        <f>IF(入力!I37="","",入力!I37)</f>
        <v>真舟</v>
      </c>
      <c r="I59" s="33">
        <f>IF(入力!G37="","",入力!G37)</f>
        <v>4</v>
      </c>
      <c r="J59" s="33">
        <f>IF(入力!P37="","",入力!P37)</f>
        <v>128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大竹</v>
      </c>
      <c r="D60" s="33" t="str">
        <f>IF(入力!E40="","",入力!E40)</f>
        <v>琉偉</v>
      </c>
      <c r="E60" s="33" t="str">
        <f>IF(入力!C39="","",入力!C39)</f>
        <v>オオタケ</v>
      </c>
      <c r="F60" s="33" t="str">
        <f>IF(入力!E39="","",入力!E39)</f>
        <v>ロイ</v>
      </c>
      <c r="G60" s="33">
        <f>IF(入力!M39="","",入力!M39)</f>
        <v>521956428</v>
      </c>
      <c r="H60" s="33" t="str">
        <f>IF(入力!I39="","",入力!I39)</f>
        <v>八幡台</v>
      </c>
      <c r="I60" s="33">
        <f>IF(入力!G39="","",入力!G39)</f>
        <v>2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2022-05-15T12:56:01Z</dcterms:modified>
</cp:coreProperties>
</file>