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98DE3656-B6FD-4373-8D81-7F85E3D3B3B4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<sst xmlns="http://schemas.openxmlformats.org/spreadsheetml/2006/main" count="409" uniqueCount="263">
  <si>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</si>
  <si>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</si>
  <si>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</si>
  <si>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</si>
  <si>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</si>
  <si>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</si>
  <si>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</si>
  <si>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</si>
  <si>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</si>
  <si>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</si>
  <si>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</si>
  <si>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</si>
  <si>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</si>
  <si>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</si>
  <si>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</si>
  <si>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</si>
  <si>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</si>
  <si>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</si>
  <si>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</si>
  <si>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</si>
  <si>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</si>
  <si>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</si>
  <si>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</si>
  <si>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</si>
  <si>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</si>
  <si>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</si>
  <si>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</si>
  <si>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</si>
  <si>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</si>
  <si>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</si>
  <si>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</si>
  <si>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</si>
  <si>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</si>
  <si>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</si>
  <si>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</si>
  <si>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</si>
  <si>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</si>
  <si>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</si>
  <si>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</si>
  <si>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</si>
  <si>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</si>
  <si>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</si>
  <si>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</si>
  <si>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</si>
  <si>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</si>
  <si>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</si>
  <si>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</si>
  <si>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</si>
  <si>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</si>
  <si>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</si>
  <si>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</si>
  <si>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</si>
  <si>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</si>
  <si>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</si>
  <si>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</si>
  <si>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</si>
  <si>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</si>
  <si>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</si>
  <si>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</si>
  <si>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</si>
  <si>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</si>
  <si>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</si>
  <si>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</si>
  <si>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</si>
  <si>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</si>
  <si>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</si>
  <si>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</si>
  <si>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</si>
  <si>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</si>
  <si>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</si>
  <si>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</si>
  <si>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</si>
  <si>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</si>
  <si>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</si>
  <si>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</si>
  <si>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</si>
  <si>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</si>
  <si>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</si>
  <si>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</si>
  <si>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</si>
  <si>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</si>
  <si>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</si>
  <si>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</si>
  <si>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</si>
  <si>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</si>
  <si>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</si>
  <si>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</si>
  <si>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</si>
  <si>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</si>
  <si>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</si>
  <si>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</si>
  <si>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</si>
  <si>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</si>
  <si>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</si>
  <si>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</si>
  <si>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</si>
  <si>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</si>
  <si>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</si>
  <si>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</si>
  <si>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</si>
  <si>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</si>
  <si>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</si>
  <si>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</si>
  <si>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</si>
  <si>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</si>
  <si>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</si>
  <si>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</si>
  <si>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</si>
  <si>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</si>
  <si>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</si>
  <si>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</si>
  <si>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</si>
  <si>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</si>
  <si>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</si>
  <si>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</si>
  <si>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</si>
  <si>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</si>
  <si>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</si>
  <si>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</si>
  <si>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</si>
  <si>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</si>
  <si>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</si>
  <si>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</si>
  <si>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</si>
  <si>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</si>
  <si>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</si>
  <si>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</si>
  <si>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</si>
  <si>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</si>
  <si>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</si>
  <si>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</si>
  <si>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</si>
  <si>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</si>
  <si>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</si>
  <si>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</si>
  <si>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</si>
  <si>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</si>
  <si>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</si>
  <si>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</si>
  <si>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</si>
  <si>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</si>
  <si>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</si>
  <si>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</si>
  <si>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</si>
  <si>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</si>
  <si>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</si>
  <si>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</si>
  <si>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</si>
  <si>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</si>
  <si>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</si>
  <si>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</si>
  <si>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</si>
  <si>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</si>
  <si>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</si>
  <si>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</si>
  <si>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</si>
  <si>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</si>
  <si>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</si>
  <si>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</si>
  <si>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</si>
  <si>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</si>
  <si>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</si>
  <si>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</si>
  <si>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</si>
  <si>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</si>
  <si>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</si>
  <si>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</si>
  <si>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</si>
  <si>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</si>
  <si>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</si>
  <si>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</si>
  <si>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</si>
  <si>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</si>
  <si>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</si>
  <si>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</si>
  <si>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</si>
  <si>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</si>
  <si>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</si>
  <si>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</si>
  <si>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</si>
  <si>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</si>
  <si>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</si>
  <si>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</si>
  <si>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</si>
  <si>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</si>
  <si>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</si>
  <si>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</si>
  <si>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</si>
  <si>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</si>
  <si>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</si>
  <si>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</si>
  <si>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</si>
  <si>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</si>
  <si>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</si>
  <si>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</si>
  <si>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</si>
  <si>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</si>
  <si>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</si>
  <si>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</si>
  <si>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</si>
  <si>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</si>
  <si>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</si>
  <si>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</si>
  <si>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</si>
  <si>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</si>
  <si>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</si>
  <si>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スズキ</t>
    <phoneticPr fontId="2"/>
  </si>
  <si>
    <t>ヒロミ</t>
    <phoneticPr fontId="2"/>
  </si>
  <si>
    <t>鈴木</t>
    <rPh sb="0" eb="2">
      <t>スズキ</t>
    </rPh>
    <phoneticPr fontId="2"/>
  </si>
  <si>
    <t>広美</t>
    <rPh sb="0" eb="2">
      <t>ヒロミ</t>
    </rPh>
    <phoneticPr fontId="2"/>
  </si>
  <si>
    <t>021065</t>
    <phoneticPr fontId="2"/>
  </si>
  <si>
    <t>0217592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</si>
  <si>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</si>
  <si>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</si>
  <si>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</si>
  <si>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</si>
  <si>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</si>
  <si>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090</t>
    <phoneticPr fontId="2"/>
  </si>
  <si>
    <t>1614</t>
    <phoneticPr fontId="2"/>
  </si>
  <si>
    <t>4198</t>
    <phoneticPr fontId="2"/>
  </si>
  <si>
    <t>佐生</t>
    <rPh sb="0" eb="2">
      <t>サショウ</t>
    </rPh>
    <phoneticPr fontId="2"/>
  </si>
  <si>
    <t>結愛</t>
    <rPh sb="0" eb="2">
      <t>ユア</t>
    </rPh>
    <phoneticPr fontId="2"/>
  </si>
  <si>
    <t>サショウ</t>
    <phoneticPr fontId="2"/>
  </si>
  <si>
    <t>ユア</t>
    <phoneticPr fontId="2"/>
  </si>
  <si>
    <t>アキト</t>
    <phoneticPr fontId="2"/>
  </si>
  <si>
    <t>①</t>
    <phoneticPr fontId="2"/>
  </si>
  <si>
    <t>前間</t>
    <rPh sb="0" eb="2">
      <t>マエマ</t>
    </rPh>
    <phoneticPr fontId="2"/>
  </si>
  <si>
    <t>マエマ</t>
    <phoneticPr fontId="2"/>
  </si>
  <si>
    <t>ハルト</t>
    <phoneticPr fontId="2"/>
  </si>
  <si>
    <t>大竹</t>
    <rPh sb="0" eb="2">
      <t>オオタケ</t>
    </rPh>
    <phoneticPr fontId="2"/>
  </si>
  <si>
    <t>オオタケ</t>
    <phoneticPr fontId="2"/>
  </si>
  <si>
    <t>ロイ</t>
    <phoneticPr fontId="2"/>
  </si>
  <si>
    <t>祇園</t>
    <rPh sb="0" eb="2">
      <t>ギオン</t>
    </rPh>
    <phoneticPr fontId="2"/>
  </si>
  <si>
    <t>真舟</t>
    <rPh sb="0" eb="2">
      <t>マフネ</t>
    </rPh>
    <phoneticPr fontId="2"/>
  </si>
  <si>
    <t>八幡台</t>
    <rPh sb="0" eb="2">
      <t>ハチマン</t>
    </rPh>
    <rPh sb="2" eb="3">
      <t>ダイ</t>
    </rPh>
    <phoneticPr fontId="2"/>
  </si>
  <si>
    <t>中島</t>
    <rPh sb="0" eb="2">
      <t>ナカジマ</t>
    </rPh>
    <phoneticPr fontId="2"/>
  </si>
  <si>
    <t>千笑</t>
    <rPh sb="0" eb="2">
      <t>チエミ</t>
    </rPh>
    <phoneticPr fontId="2"/>
  </si>
  <si>
    <t>ナカジマ</t>
    <phoneticPr fontId="2"/>
  </si>
  <si>
    <t>チエミ</t>
    <phoneticPr fontId="2"/>
  </si>
  <si>
    <t>中村</t>
    <rPh sb="0" eb="2">
      <t>ナカムラ</t>
    </rPh>
    <phoneticPr fontId="2"/>
  </si>
  <si>
    <t>ナカムラ</t>
    <phoneticPr fontId="2"/>
  </si>
  <si>
    <t>齊藤</t>
    <rPh sb="0" eb="2">
      <t>サイトウ</t>
    </rPh>
    <phoneticPr fontId="2"/>
  </si>
  <si>
    <t>サイトウ</t>
    <phoneticPr fontId="2"/>
  </si>
  <si>
    <t>カナト</t>
    <phoneticPr fontId="2"/>
  </si>
  <si>
    <t>コウタ</t>
    <phoneticPr fontId="2"/>
  </si>
  <si>
    <t>エイタ</t>
    <phoneticPr fontId="2"/>
  </si>
  <si>
    <t>行天</t>
    <rPh sb="0" eb="2">
      <t>ギョウテン</t>
    </rPh>
    <phoneticPr fontId="2"/>
  </si>
  <si>
    <t>ギョウテン</t>
    <phoneticPr fontId="2"/>
  </si>
  <si>
    <t>ショウセイ</t>
    <phoneticPr fontId="2"/>
  </si>
  <si>
    <t>瑛歩</t>
    <rPh sb="0" eb="2">
      <t>エイホ</t>
    </rPh>
    <phoneticPr fontId="2"/>
  </si>
  <si>
    <t>琉偉</t>
    <rPh sb="0" eb="2">
      <t>ルイ</t>
    </rPh>
    <phoneticPr fontId="2"/>
  </si>
  <si>
    <t>遥人</t>
    <rPh sb="0" eb="2">
      <t>ハルト</t>
    </rPh>
    <phoneticPr fontId="2"/>
  </si>
  <si>
    <t>哉斗</t>
    <phoneticPr fontId="2"/>
  </si>
  <si>
    <t>昊大</t>
    <phoneticPr fontId="2"/>
  </si>
  <si>
    <t>瑛太</t>
    <rPh sb="0" eb="2">
      <t>エイタ</t>
    </rPh>
    <phoneticPr fontId="2"/>
  </si>
  <si>
    <t>勝星</t>
    <phoneticPr fontId="2"/>
  </si>
  <si>
    <t>0477251</t>
    <phoneticPr fontId="2"/>
  </si>
  <si>
    <t>090</t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</si>
  <si>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</si>
  <si>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</si>
  <si>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</si>
  <si>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木更津市祇園4-21-18</t>
    <rPh sb="0" eb="6">
      <t>キサラヅシギオン</t>
    </rPh>
    <phoneticPr fontId="2"/>
  </si>
  <si>
    <t>小さいことは良いことだ！「やる気！元気！！本気！！！」
内弁慶なお嬢さまと、その取り巻きで宇宙人のメンズたちが繰り広げる戦いに刮目あれ！
「つながる心がみんなの力」を合言葉に、男女混合４年目の戦いに挑みます！</t>
    <rPh sb="15" eb="16">
      <t>キ</t>
    </rPh>
    <rPh sb="17" eb="19">
      <t>ゲンキ</t>
    </rPh>
    <rPh sb="21" eb="23">
      <t>ホンキ</t>
    </rPh>
    <rPh sb="28" eb="31">
      <t>ウチベンケイ</t>
    </rPh>
    <rPh sb="40" eb="41">
      <t>ト</t>
    </rPh>
    <rPh sb="42" eb="43">
      <t>マ</t>
    </rPh>
    <rPh sb="45" eb="48">
      <t>ウチュウジン</t>
    </rPh>
    <rPh sb="55" eb="56">
      <t>ク</t>
    </rPh>
    <rPh sb="57" eb="58">
      <t>ヒロ</t>
    </rPh>
    <rPh sb="60" eb="61">
      <t>タタカ</t>
    </rPh>
    <rPh sb="63" eb="65">
      <t>カツモク</t>
    </rPh>
    <rPh sb="88" eb="90">
      <t>ダンジョ</t>
    </rPh>
    <rPh sb="90" eb="92">
      <t>コンゴウ</t>
    </rPh>
    <rPh sb="93" eb="95">
      <t>ネンメ</t>
    </rPh>
    <rPh sb="96" eb="97">
      <t>タタカ</t>
    </rPh>
    <rPh sb="99" eb="100">
      <t>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</si>
</sst>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C3" sqref="C3:I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2" t="s">
        <v>183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</row>
    <row r="2" spans="1:51" ht="14.4" customHeight="1">
      <c r="A2" s="207" t="s">
        <v>189</v>
      </c>
      <c r="B2" s="208"/>
      <c r="C2" s="209" t="s">
        <v>200</v>
      </c>
      <c r="D2" s="210"/>
      <c r="E2" s="210"/>
      <c r="F2" s="210"/>
      <c r="G2" s="210"/>
      <c r="H2" s="210"/>
      <c r="I2" s="211"/>
      <c r="J2" s="77" t="s">
        <v>187</v>
      </c>
      <c r="K2" s="78"/>
      <c r="L2" s="78"/>
      <c r="M2" s="78"/>
      <c r="N2" s="78"/>
      <c r="O2" s="79"/>
      <c r="P2" s="7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206" t="s">
        <v>169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77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212" t="s">
        <v>190</v>
      </c>
      <c r="B3" s="213"/>
      <c r="C3" s="214" t="s">
        <v>201</v>
      </c>
      <c r="D3" s="215"/>
      <c r="E3" s="215"/>
      <c r="F3" s="215"/>
      <c r="G3" s="215"/>
      <c r="H3" s="215"/>
      <c r="I3" s="216"/>
      <c r="J3" s="74" t="s">
        <v>161</v>
      </c>
      <c r="K3" s="75"/>
      <c r="L3" s="75"/>
      <c r="M3" s="75"/>
      <c r="N3" s="75"/>
      <c r="O3" s="76"/>
      <c r="P3" s="204" t="s">
        <v>212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95" t="s">
        <v>191</v>
      </c>
      <c r="B4" s="96"/>
      <c r="C4" s="85">
        <v>433311389</v>
      </c>
      <c r="D4" s="86"/>
      <c r="E4" s="86"/>
      <c r="F4" s="86"/>
      <c r="G4" s="86"/>
      <c r="H4" s="86"/>
      <c r="I4" s="87"/>
      <c r="J4" s="106" t="s">
        <v>185</v>
      </c>
      <c r="K4" s="107"/>
      <c r="L4" s="107"/>
      <c r="M4" s="107"/>
      <c r="N4" s="107"/>
      <c r="O4" s="108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184</v>
      </c>
      <c r="B5" s="98"/>
      <c r="C5" s="88">
        <v>435798206</v>
      </c>
      <c r="D5" s="89"/>
      <c r="E5" s="89"/>
      <c r="F5" s="89"/>
      <c r="G5" s="89"/>
      <c r="H5" s="89"/>
      <c r="I5" s="90"/>
      <c r="J5" s="139">
        <v>433311389</v>
      </c>
      <c r="K5" s="139"/>
      <c r="L5" s="139"/>
      <c r="M5" s="139"/>
      <c r="N5" s="139"/>
      <c r="O5" s="139"/>
      <c r="P5" s="193" t="s">
        <v>213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232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49"/>
      <c r="AV5" s="39" t="s">
        <v>161</v>
      </c>
      <c r="AW5" t="s">
        <v>186</v>
      </c>
    </row>
    <row r="6" spans="1:51" ht="22.5" customHeight="1">
      <c r="A6" s="91" t="s">
        <v>148</v>
      </c>
      <c r="B6" s="92"/>
      <c r="C6" s="222" t="s">
        <v>175</v>
      </c>
      <c r="D6" s="223"/>
      <c r="E6" s="198" t="s">
        <v>176</v>
      </c>
      <c r="F6" s="199"/>
      <c r="G6" s="82" t="s">
        <v>149</v>
      </c>
      <c r="H6" s="82"/>
      <c r="I6" s="82"/>
      <c r="J6" s="82" t="s">
        <v>14</v>
      </c>
      <c r="K6" s="82"/>
      <c r="L6" s="82"/>
      <c r="M6" s="82" t="s">
        <v>15</v>
      </c>
      <c r="N6" s="82"/>
      <c r="O6" s="82"/>
      <c r="P6" s="192" t="s">
        <v>163</v>
      </c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3" t="s">
        <v>164</v>
      </c>
      <c r="AL6" s="203"/>
      <c r="AM6" s="203"/>
      <c r="AN6" s="203"/>
      <c r="AO6" s="203"/>
      <c r="AP6" s="203"/>
      <c r="AQ6" s="203"/>
      <c r="AR6" s="203"/>
      <c r="AS6" s="203"/>
      <c r="AT6" s="50" t="s">
        <v>192</v>
      </c>
    </row>
    <row r="7" spans="1:51" ht="13.5" customHeight="1">
      <c r="A7" s="91"/>
      <c r="B7" s="92"/>
      <c r="C7" s="128" t="s">
        <v>202</v>
      </c>
      <c r="D7" s="129"/>
      <c r="E7" s="104" t="s">
        <v>203</v>
      </c>
      <c r="F7" s="105"/>
      <c r="G7" s="84">
        <v>500777584</v>
      </c>
      <c r="H7" s="84"/>
      <c r="I7" s="84"/>
      <c r="J7" s="83" t="s">
        <v>210</v>
      </c>
      <c r="K7" s="84"/>
      <c r="L7" s="84"/>
      <c r="M7" s="83" t="s">
        <v>211</v>
      </c>
      <c r="N7" s="84"/>
      <c r="O7" s="84"/>
      <c r="P7" s="80" t="s">
        <v>72</v>
      </c>
      <c r="Q7" s="81"/>
      <c r="R7" s="101" t="s">
        <v>214</v>
      </c>
      <c r="S7" s="102"/>
      <c r="T7" s="102"/>
      <c r="U7" s="102"/>
      <c r="V7" s="14" t="s">
        <v>73</v>
      </c>
      <c r="W7" s="99" t="s">
        <v>215</v>
      </c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5" t="s">
        <v>74</v>
      </c>
      <c r="AL7" s="140" t="s">
        <v>217</v>
      </c>
      <c r="AM7" s="141"/>
      <c r="AN7" s="141"/>
      <c r="AO7" s="141"/>
      <c r="AP7" s="141"/>
      <c r="AQ7" s="141"/>
      <c r="AR7" s="141"/>
      <c r="AS7" s="51" t="s">
        <v>75</v>
      </c>
      <c r="AT7" s="249">
        <v>46</v>
      </c>
    </row>
    <row r="8" spans="1:51" ht="18" customHeight="1">
      <c r="A8" s="91"/>
      <c r="B8" s="92"/>
      <c r="C8" s="131" t="s">
        <v>204</v>
      </c>
      <c r="D8" s="132"/>
      <c r="E8" s="133" t="s">
        <v>205</v>
      </c>
      <c r="F8" s="134"/>
      <c r="G8" s="84"/>
      <c r="H8" s="84"/>
      <c r="I8" s="84"/>
      <c r="J8" s="84"/>
      <c r="K8" s="84"/>
      <c r="L8" s="84"/>
      <c r="M8" s="84"/>
      <c r="N8" s="84"/>
      <c r="O8" s="84"/>
      <c r="P8" s="142" t="s">
        <v>216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218</v>
      </c>
      <c r="AL8" s="145"/>
      <c r="AM8" s="145"/>
      <c r="AN8" s="145"/>
      <c r="AO8" s="17" t="s">
        <v>76</v>
      </c>
      <c r="AP8" s="146" t="s">
        <v>219</v>
      </c>
      <c r="AQ8" s="145"/>
      <c r="AR8" s="145"/>
      <c r="AS8" s="147"/>
      <c r="AT8" s="249"/>
    </row>
    <row r="9" spans="1:51" ht="14.4" customHeight="1">
      <c r="A9" s="91" t="s">
        <v>150</v>
      </c>
      <c r="B9" s="92"/>
      <c r="C9" s="128" t="s">
        <v>206</v>
      </c>
      <c r="D9" s="129"/>
      <c r="E9" s="104" t="s">
        <v>207</v>
      </c>
      <c r="F9" s="105"/>
      <c r="G9" s="84">
        <v>519850189</v>
      </c>
      <c r="H9" s="84"/>
      <c r="I9" s="84"/>
      <c r="J9" s="84"/>
      <c r="K9" s="84"/>
      <c r="L9" s="84"/>
      <c r="M9" s="83" t="s">
        <v>256</v>
      </c>
      <c r="N9" s="84"/>
      <c r="O9" s="84"/>
      <c r="P9" s="80" t="s">
        <v>72</v>
      </c>
      <c r="Q9" s="81"/>
      <c r="R9" s="101" t="s">
        <v>258</v>
      </c>
      <c r="S9" s="102"/>
      <c r="T9" s="102"/>
      <c r="U9" s="102"/>
      <c r="V9" s="14" t="s">
        <v>73</v>
      </c>
      <c r="W9" s="99" t="s">
        <v>259</v>
      </c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3"/>
      <c r="AK9" s="15" t="s">
        <v>193</v>
      </c>
      <c r="AL9" s="141"/>
      <c r="AM9" s="141"/>
      <c r="AN9" s="141"/>
      <c r="AO9" s="141"/>
      <c r="AP9" s="141"/>
      <c r="AQ9" s="141"/>
      <c r="AR9" s="141"/>
      <c r="AS9" s="51" t="s">
        <v>194</v>
      </c>
      <c r="AT9" s="250">
        <v>42</v>
      </c>
    </row>
    <row r="10" spans="1:51" ht="18" customHeight="1">
      <c r="A10" s="91"/>
      <c r="B10" s="92"/>
      <c r="C10" s="131" t="s">
        <v>208</v>
      </c>
      <c r="D10" s="132"/>
      <c r="E10" s="133" t="s">
        <v>209</v>
      </c>
      <c r="F10" s="134"/>
      <c r="G10" s="84"/>
      <c r="H10" s="84"/>
      <c r="I10" s="84"/>
      <c r="J10" s="84"/>
      <c r="K10" s="84"/>
      <c r="L10" s="84"/>
      <c r="M10" s="84"/>
      <c r="N10" s="84"/>
      <c r="O10" s="84"/>
      <c r="P10" s="142" t="s">
        <v>261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200"/>
      <c r="AK10" s="201"/>
      <c r="AL10" s="145"/>
      <c r="AM10" s="145"/>
      <c r="AN10" s="145"/>
      <c r="AO10" s="17" t="s">
        <v>195</v>
      </c>
      <c r="AP10" s="145"/>
      <c r="AQ10" s="145"/>
      <c r="AR10" s="145"/>
      <c r="AS10" s="147"/>
      <c r="AT10" s="250"/>
    </row>
    <row r="11" spans="1:51" ht="14.4" customHeight="1">
      <c r="A11" s="91" t="s">
        <v>151</v>
      </c>
      <c r="B11" s="92"/>
      <c r="C11" s="128" t="s">
        <v>237</v>
      </c>
      <c r="D11" s="129"/>
      <c r="E11" s="104" t="s">
        <v>238</v>
      </c>
      <c r="F11" s="105"/>
      <c r="G11" s="84">
        <v>507401271</v>
      </c>
      <c r="H11" s="84"/>
      <c r="I11" s="84"/>
      <c r="J11" s="84"/>
      <c r="K11" s="84"/>
      <c r="L11" s="84"/>
      <c r="M11" s="84"/>
      <c r="N11" s="84"/>
      <c r="O11" s="84"/>
      <c r="P11" s="80" t="s">
        <v>72</v>
      </c>
      <c r="Q11" s="81"/>
      <c r="R11" s="101" t="s">
        <v>258</v>
      </c>
      <c r="S11" s="102"/>
      <c r="T11" s="102"/>
      <c r="U11" s="102"/>
      <c r="V11" s="14" t="s">
        <v>73</v>
      </c>
      <c r="W11" s="99" t="s">
        <v>259</v>
      </c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3"/>
      <c r="AK11" s="15" t="s">
        <v>193</v>
      </c>
      <c r="AL11" s="141"/>
      <c r="AM11" s="141"/>
      <c r="AN11" s="141"/>
      <c r="AO11" s="141"/>
      <c r="AP11" s="141"/>
      <c r="AQ11" s="141"/>
      <c r="AR11" s="141"/>
      <c r="AS11" s="51" t="s">
        <v>194</v>
      </c>
      <c r="AT11" s="250">
        <v>19</v>
      </c>
    </row>
    <row r="12" spans="1:51" ht="18" customHeight="1">
      <c r="A12" s="91"/>
      <c r="B12" s="92"/>
      <c r="C12" s="131" t="s">
        <v>235</v>
      </c>
      <c r="D12" s="132"/>
      <c r="E12" s="133" t="s">
        <v>236</v>
      </c>
      <c r="F12" s="134"/>
      <c r="G12" s="84"/>
      <c r="H12" s="84"/>
      <c r="I12" s="84"/>
      <c r="J12" s="84"/>
      <c r="K12" s="84"/>
      <c r="L12" s="84"/>
      <c r="M12" s="84"/>
      <c r="N12" s="84"/>
      <c r="O12" s="84"/>
      <c r="P12" s="142" t="s">
        <v>260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200"/>
      <c r="AK12" s="201"/>
      <c r="AL12" s="145"/>
      <c r="AM12" s="145"/>
      <c r="AN12" s="145"/>
      <c r="AO12" s="17" t="s">
        <v>195</v>
      </c>
      <c r="AP12" s="145"/>
      <c r="AQ12" s="145"/>
      <c r="AR12" s="145"/>
      <c r="AS12" s="147"/>
      <c r="AT12" s="250"/>
    </row>
    <row r="13" spans="1:51" ht="15" customHeight="1">
      <c r="A13" s="91" t="s">
        <v>152</v>
      </c>
      <c r="B13" s="92"/>
      <c r="C13" s="128" t="s">
        <v>202</v>
      </c>
      <c r="D13" s="129"/>
      <c r="E13" s="104" t="s">
        <v>203</v>
      </c>
      <c r="F13" s="105"/>
      <c r="G13" s="130"/>
      <c r="H13" s="130"/>
      <c r="I13" s="130"/>
      <c r="J13" s="130"/>
      <c r="K13" s="130"/>
      <c r="L13" s="130"/>
      <c r="M13" s="130"/>
      <c r="N13" s="130"/>
      <c r="O13" s="130"/>
      <c r="P13" s="41"/>
      <c r="Q13" s="42"/>
      <c r="R13" s="185"/>
      <c r="S13" s="185"/>
      <c r="T13" s="185"/>
      <c r="U13" s="185"/>
      <c r="V13" s="43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52"/>
      <c r="AL13" s="178"/>
      <c r="AM13" s="178"/>
      <c r="AN13" s="178"/>
      <c r="AO13" s="178"/>
      <c r="AP13" s="178"/>
      <c r="AQ13" s="178"/>
      <c r="AR13" s="178"/>
      <c r="AS13" s="53"/>
      <c r="AT13" s="251"/>
    </row>
    <row r="14" spans="1:51" ht="18" customHeight="1">
      <c r="A14" s="91"/>
      <c r="B14" s="92"/>
      <c r="C14" s="131" t="s">
        <v>204</v>
      </c>
      <c r="D14" s="132"/>
      <c r="E14" s="133" t="s">
        <v>205</v>
      </c>
      <c r="F14" s="134"/>
      <c r="G14" s="130"/>
      <c r="H14" s="130"/>
      <c r="I14" s="130"/>
      <c r="J14" s="130"/>
      <c r="K14" s="130"/>
      <c r="L14" s="130"/>
      <c r="M14" s="130"/>
      <c r="N14" s="130"/>
      <c r="O14" s="1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54"/>
      <c r="AP14" s="183"/>
      <c r="AQ14" s="183"/>
      <c r="AR14" s="183"/>
      <c r="AS14" s="184"/>
      <c r="AT14" s="251"/>
    </row>
    <row r="15" spans="1:51" ht="15" customHeight="1">
      <c r="A15" s="138" t="s">
        <v>166</v>
      </c>
      <c r="B15" s="92"/>
      <c r="C15" s="128" t="s">
        <v>202</v>
      </c>
      <c r="D15" s="129"/>
      <c r="E15" s="104" t="s">
        <v>203</v>
      </c>
      <c r="F15" s="105"/>
      <c r="G15" s="130"/>
      <c r="H15" s="130"/>
      <c r="I15" s="130"/>
      <c r="J15" s="130"/>
      <c r="K15" s="130"/>
      <c r="L15" s="130"/>
      <c r="M15" s="130"/>
      <c r="N15" s="130"/>
      <c r="O15" s="130"/>
      <c r="P15" s="80" t="s">
        <v>72</v>
      </c>
      <c r="Q15" s="81"/>
      <c r="R15" s="101" t="s">
        <v>214</v>
      </c>
      <c r="S15" s="102"/>
      <c r="T15" s="102"/>
      <c r="U15" s="102"/>
      <c r="V15" s="14" t="s">
        <v>73</v>
      </c>
      <c r="W15" s="99" t="s">
        <v>215</v>
      </c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3"/>
      <c r="AK15" s="15" t="s">
        <v>193</v>
      </c>
      <c r="AL15" s="140" t="s">
        <v>217</v>
      </c>
      <c r="AM15" s="141"/>
      <c r="AN15" s="141"/>
      <c r="AO15" s="141"/>
      <c r="AP15" s="141"/>
      <c r="AQ15" s="141"/>
      <c r="AR15" s="141"/>
      <c r="AS15" s="51" t="s">
        <v>194</v>
      </c>
      <c r="AT15" s="250">
        <v>46</v>
      </c>
    </row>
    <row r="16" spans="1:51" ht="18" customHeight="1">
      <c r="A16" s="91"/>
      <c r="B16" s="92"/>
      <c r="C16" s="131" t="s">
        <v>204</v>
      </c>
      <c r="D16" s="132"/>
      <c r="E16" s="133" t="s">
        <v>205</v>
      </c>
      <c r="F16" s="134"/>
      <c r="G16" s="130"/>
      <c r="H16" s="130"/>
      <c r="I16" s="130"/>
      <c r="J16" s="130"/>
      <c r="K16" s="130"/>
      <c r="L16" s="130"/>
      <c r="M16" s="130"/>
      <c r="N16" s="130"/>
      <c r="O16" s="130"/>
      <c r="P16" s="142" t="s">
        <v>216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4" t="s">
        <v>218</v>
      </c>
      <c r="AL16" s="145"/>
      <c r="AM16" s="145"/>
      <c r="AN16" s="145"/>
      <c r="AO16" s="17" t="s">
        <v>195</v>
      </c>
      <c r="AP16" s="146" t="s">
        <v>219</v>
      </c>
      <c r="AQ16" s="145"/>
      <c r="AR16" s="145"/>
      <c r="AS16" s="147"/>
      <c r="AT16" s="250"/>
    </row>
    <row r="17" spans="1:46">
      <c r="A17" s="91" t="s">
        <v>6</v>
      </c>
      <c r="B17" s="92"/>
      <c r="C17" s="152" t="str">
        <f>IF(P16="","",P16)</f>
        <v>木更津市祇園4-17-13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1"/>
      <c r="B18" s="9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" customHeight="1">
      <c r="A19" s="91" t="s">
        <v>7</v>
      </c>
      <c r="B19" s="92"/>
      <c r="C19" s="152" t="str">
        <f>IF(AL15="","",AL15&amp;"-"&amp;AK16&amp;"-"&amp;AP16)</f>
        <v>090-1614-4198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" customHeight="1">
      <c r="A20" s="91"/>
      <c r="B20" s="9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" customHeight="1">
      <c r="A21" s="91" t="s">
        <v>153</v>
      </c>
      <c r="B21" s="92"/>
      <c r="C21" s="68" t="s">
        <v>257</v>
      </c>
      <c r="D21" s="69"/>
      <c r="E21" s="69">
        <v>1614</v>
      </c>
      <c r="F21" s="69"/>
      <c r="G21" s="69">
        <v>4198</v>
      </c>
      <c r="H21" s="69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" customHeight="1" thickBot="1">
      <c r="A22" s="93"/>
      <c r="B22" s="94"/>
      <c r="C22" s="70"/>
      <c r="D22" s="71"/>
      <c r="E22" s="71"/>
      <c r="F22" s="71"/>
      <c r="G22" s="71"/>
      <c r="H22" s="71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136" t="s">
        <v>198</v>
      </c>
      <c r="B23" s="135" t="s">
        <v>154</v>
      </c>
      <c r="C23" s="153" t="s">
        <v>173</v>
      </c>
      <c r="D23" s="154"/>
      <c r="E23" s="155" t="s">
        <v>174</v>
      </c>
      <c r="F23" s="156"/>
      <c r="G23" s="135" t="s">
        <v>155</v>
      </c>
      <c r="H23" s="135"/>
      <c r="I23" s="135" t="s">
        <v>156</v>
      </c>
      <c r="J23" s="135"/>
      <c r="K23" s="135"/>
      <c r="L23" s="135"/>
      <c r="M23" s="135" t="s">
        <v>157</v>
      </c>
      <c r="N23" s="135"/>
      <c r="O23" s="135"/>
      <c r="P23" s="219" t="s">
        <v>167</v>
      </c>
      <c r="Q23" s="135"/>
      <c r="R23" s="135"/>
      <c r="S23" s="135"/>
      <c r="T23" s="220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7"/>
      <c r="B24" s="92"/>
      <c r="C24" s="163" t="s">
        <v>171</v>
      </c>
      <c r="D24" s="164"/>
      <c r="E24" s="165" t="s">
        <v>172</v>
      </c>
      <c r="F24" s="166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221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4">
        <v>1</v>
      </c>
      <c r="B25" s="151" t="s">
        <v>225</v>
      </c>
      <c r="C25" s="128" t="s">
        <v>222</v>
      </c>
      <c r="D25" s="129"/>
      <c r="E25" s="104" t="s">
        <v>223</v>
      </c>
      <c r="F25" s="105"/>
      <c r="G25" s="115">
        <v>6</v>
      </c>
      <c r="H25" s="111"/>
      <c r="I25" s="109" t="s">
        <v>233</v>
      </c>
      <c r="J25" s="110"/>
      <c r="K25" s="110"/>
      <c r="L25" s="111"/>
      <c r="M25" s="115">
        <v>519850158</v>
      </c>
      <c r="N25" s="110"/>
      <c r="O25" s="111"/>
      <c r="P25" s="115">
        <v>160</v>
      </c>
      <c r="Q25" s="110"/>
      <c r="R25" s="110"/>
      <c r="S25" s="110"/>
      <c r="T25" s="116"/>
      <c r="U25" s="1"/>
      <c r="V25" s="1"/>
      <c r="W25" s="1"/>
      <c r="X25" s="1"/>
      <c r="Y25" s="118">
        <v>6</v>
      </c>
      <c r="Z25" s="119"/>
      <c r="AA25" s="119"/>
      <c r="AB25" s="119"/>
      <c r="AC25" s="119"/>
      <c r="AD25" s="119"/>
      <c r="AE25" s="119"/>
      <c r="AF25" s="119"/>
      <c r="AG25" s="1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5"/>
      <c r="B26" s="127"/>
      <c r="C26" s="131" t="s">
        <v>220</v>
      </c>
      <c r="D26" s="132"/>
      <c r="E26" s="133" t="s">
        <v>221</v>
      </c>
      <c r="F26" s="134"/>
      <c r="G26" s="112"/>
      <c r="H26" s="114"/>
      <c r="I26" s="112"/>
      <c r="J26" s="113"/>
      <c r="K26" s="113"/>
      <c r="L26" s="114"/>
      <c r="M26" s="112"/>
      <c r="N26" s="113"/>
      <c r="O26" s="114"/>
      <c r="P26" s="112"/>
      <c r="Q26" s="113"/>
      <c r="R26" s="113"/>
      <c r="S26" s="113"/>
      <c r="T26" s="117"/>
      <c r="U26" s="1"/>
      <c r="V26" s="1"/>
      <c r="W26" s="1"/>
      <c r="X26" s="1"/>
      <c r="Y26" s="121"/>
      <c r="Z26" s="122"/>
      <c r="AA26" s="122"/>
      <c r="AB26" s="122"/>
      <c r="AC26" s="122"/>
      <c r="AD26" s="122"/>
      <c r="AE26" s="122"/>
      <c r="AF26" s="122"/>
      <c r="AG26" s="1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4">
        <v>2</v>
      </c>
      <c r="B27" s="126">
        <v>2</v>
      </c>
      <c r="C27" s="128" t="s">
        <v>230</v>
      </c>
      <c r="D27" s="129"/>
      <c r="E27" s="104" t="s">
        <v>231</v>
      </c>
      <c r="F27" s="105"/>
      <c r="G27" s="115">
        <v>3</v>
      </c>
      <c r="H27" s="111"/>
      <c r="I27" s="109" t="s">
        <v>234</v>
      </c>
      <c r="J27" s="110"/>
      <c r="K27" s="110"/>
      <c r="L27" s="111"/>
      <c r="M27" s="115">
        <v>521956428</v>
      </c>
      <c r="N27" s="110"/>
      <c r="O27" s="111"/>
      <c r="P27" s="115">
        <v>133</v>
      </c>
      <c r="Q27" s="110"/>
      <c r="R27" s="110"/>
      <c r="S27" s="110"/>
      <c r="T27" s="11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5"/>
      <c r="B28" s="127"/>
      <c r="C28" s="131" t="s">
        <v>229</v>
      </c>
      <c r="D28" s="132"/>
      <c r="E28" s="133" t="s">
        <v>250</v>
      </c>
      <c r="F28" s="134"/>
      <c r="G28" s="112"/>
      <c r="H28" s="114"/>
      <c r="I28" s="112"/>
      <c r="J28" s="113"/>
      <c r="K28" s="113"/>
      <c r="L28" s="114"/>
      <c r="M28" s="112"/>
      <c r="N28" s="113"/>
      <c r="O28" s="114"/>
      <c r="P28" s="112"/>
      <c r="Q28" s="113"/>
      <c r="R28" s="113"/>
      <c r="S28" s="113"/>
      <c r="T28" s="11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4">
        <v>3</v>
      </c>
      <c r="B29" s="126">
        <v>3</v>
      </c>
      <c r="C29" s="128" t="s">
        <v>222</v>
      </c>
      <c r="D29" s="129"/>
      <c r="E29" s="104" t="s">
        <v>224</v>
      </c>
      <c r="F29" s="105"/>
      <c r="G29" s="115">
        <v>3</v>
      </c>
      <c r="H29" s="111"/>
      <c r="I29" s="109" t="s">
        <v>233</v>
      </c>
      <c r="J29" s="110"/>
      <c r="K29" s="110"/>
      <c r="L29" s="111"/>
      <c r="M29" s="115">
        <v>520785883</v>
      </c>
      <c r="N29" s="110"/>
      <c r="O29" s="111"/>
      <c r="P29" s="115">
        <v>134</v>
      </c>
      <c r="Q29" s="110"/>
      <c r="R29" s="110"/>
      <c r="S29" s="110"/>
      <c r="T29" s="11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5"/>
      <c r="B30" s="127"/>
      <c r="C30" s="131" t="s">
        <v>220</v>
      </c>
      <c r="D30" s="132"/>
      <c r="E30" s="133" t="s">
        <v>249</v>
      </c>
      <c r="F30" s="134"/>
      <c r="G30" s="112"/>
      <c r="H30" s="114"/>
      <c r="I30" s="112"/>
      <c r="J30" s="113"/>
      <c r="K30" s="113"/>
      <c r="L30" s="114"/>
      <c r="M30" s="112"/>
      <c r="N30" s="113"/>
      <c r="O30" s="114"/>
      <c r="P30" s="112"/>
      <c r="Q30" s="113"/>
      <c r="R30" s="113"/>
      <c r="S30" s="113"/>
      <c r="T30" s="11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4">
        <v>4</v>
      </c>
      <c r="B31" s="126">
        <v>4</v>
      </c>
      <c r="C31" s="128" t="s">
        <v>227</v>
      </c>
      <c r="D31" s="129"/>
      <c r="E31" s="104" t="s">
        <v>228</v>
      </c>
      <c r="F31" s="105"/>
      <c r="G31" s="115">
        <v>5</v>
      </c>
      <c r="H31" s="111"/>
      <c r="I31" s="109" t="s">
        <v>233</v>
      </c>
      <c r="J31" s="110"/>
      <c r="K31" s="110"/>
      <c r="L31" s="111"/>
      <c r="M31" s="115">
        <v>521522579</v>
      </c>
      <c r="N31" s="110"/>
      <c r="O31" s="111"/>
      <c r="P31" s="115">
        <v>134</v>
      </c>
      <c r="Q31" s="110"/>
      <c r="R31" s="110"/>
      <c r="S31" s="110"/>
      <c r="T31" s="11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5"/>
      <c r="B32" s="127"/>
      <c r="C32" s="131" t="s">
        <v>226</v>
      </c>
      <c r="D32" s="132"/>
      <c r="E32" s="133" t="s">
        <v>251</v>
      </c>
      <c r="F32" s="134"/>
      <c r="G32" s="112"/>
      <c r="H32" s="114"/>
      <c r="I32" s="112"/>
      <c r="J32" s="113"/>
      <c r="K32" s="113"/>
      <c r="L32" s="114"/>
      <c r="M32" s="112"/>
      <c r="N32" s="113"/>
      <c r="O32" s="114"/>
      <c r="P32" s="112"/>
      <c r="Q32" s="113"/>
      <c r="R32" s="113"/>
      <c r="S32" s="113"/>
      <c r="T32" s="11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4">
        <v>5</v>
      </c>
      <c r="B33" s="126">
        <v>5</v>
      </c>
      <c r="C33" s="128" t="s">
        <v>242</v>
      </c>
      <c r="D33" s="129"/>
      <c r="E33" s="104" t="s">
        <v>243</v>
      </c>
      <c r="F33" s="105"/>
      <c r="G33" s="115">
        <v>5</v>
      </c>
      <c r="H33" s="111"/>
      <c r="I33" s="109" t="s">
        <v>234</v>
      </c>
      <c r="J33" s="110"/>
      <c r="K33" s="110"/>
      <c r="L33" s="111"/>
      <c r="M33" s="115">
        <v>522866061</v>
      </c>
      <c r="N33" s="110"/>
      <c r="O33" s="111"/>
      <c r="P33" s="115">
        <v>138</v>
      </c>
      <c r="Q33" s="110"/>
      <c r="R33" s="110"/>
      <c r="S33" s="110"/>
      <c r="T33" s="116"/>
      <c r="U33" s="1"/>
      <c r="V33" s="1"/>
      <c r="W33" s="1"/>
      <c r="X33" s="1"/>
      <c r="Y33" s="217">
        <v>1</v>
      </c>
      <c r="Z33" s="110"/>
      <c r="AA33" s="110"/>
      <c r="AB33" s="110"/>
      <c r="AC33" s="110"/>
      <c r="AD33" s="110"/>
      <c r="AE33" s="110"/>
      <c r="AF33" s="110"/>
      <c r="AG33" s="1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5"/>
      <c r="B34" s="127"/>
      <c r="C34" s="131" t="s">
        <v>241</v>
      </c>
      <c r="D34" s="132"/>
      <c r="E34" s="133" t="s">
        <v>252</v>
      </c>
      <c r="F34" s="134"/>
      <c r="G34" s="112"/>
      <c r="H34" s="114"/>
      <c r="I34" s="112"/>
      <c r="J34" s="113"/>
      <c r="K34" s="113"/>
      <c r="L34" s="114"/>
      <c r="M34" s="112"/>
      <c r="N34" s="113"/>
      <c r="O34" s="114"/>
      <c r="P34" s="112"/>
      <c r="Q34" s="113"/>
      <c r="R34" s="113"/>
      <c r="S34" s="113"/>
      <c r="T34" s="117"/>
      <c r="U34" s="1"/>
      <c r="V34" s="1"/>
      <c r="W34" s="1"/>
      <c r="X34" s="1"/>
      <c r="Y34" s="218"/>
      <c r="Z34" s="169"/>
      <c r="AA34" s="169"/>
      <c r="AB34" s="169"/>
      <c r="AC34" s="169"/>
      <c r="AD34" s="169"/>
      <c r="AE34" s="169"/>
      <c r="AF34" s="169"/>
      <c r="AG34" s="19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4">
        <v>6</v>
      </c>
      <c r="B35" s="126">
        <v>6</v>
      </c>
      <c r="C35" s="128" t="s">
        <v>240</v>
      </c>
      <c r="D35" s="129"/>
      <c r="E35" s="104" t="s">
        <v>244</v>
      </c>
      <c r="F35" s="105"/>
      <c r="G35" s="115">
        <v>3</v>
      </c>
      <c r="H35" s="111"/>
      <c r="I35" s="109" t="s">
        <v>234</v>
      </c>
      <c r="J35" s="110"/>
      <c r="K35" s="110"/>
      <c r="L35" s="111"/>
      <c r="M35" s="115">
        <v>522866085</v>
      </c>
      <c r="N35" s="110"/>
      <c r="O35" s="111"/>
      <c r="P35" s="115">
        <v>133</v>
      </c>
      <c r="Q35" s="110"/>
      <c r="R35" s="110"/>
      <c r="S35" s="110"/>
      <c r="T35" s="11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5"/>
      <c r="B36" s="127"/>
      <c r="C36" s="131" t="s">
        <v>239</v>
      </c>
      <c r="D36" s="132"/>
      <c r="E36" s="133" t="s">
        <v>253</v>
      </c>
      <c r="F36" s="134"/>
      <c r="G36" s="112"/>
      <c r="H36" s="114"/>
      <c r="I36" s="112"/>
      <c r="J36" s="113"/>
      <c r="K36" s="113"/>
      <c r="L36" s="114"/>
      <c r="M36" s="112"/>
      <c r="N36" s="113"/>
      <c r="O36" s="114"/>
      <c r="P36" s="112"/>
      <c r="Q36" s="113"/>
      <c r="R36" s="113"/>
      <c r="S36" s="113"/>
      <c r="T36" s="11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4">
        <v>7</v>
      </c>
      <c r="B37" s="126">
        <v>7</v>
      </c>
      <c r="C37" s="128" t="s">
        <v>242</v>
      </c>
      <c r="D37" s="129"/>
      <c r="E37" s="104" t="s">
        <v>245</v>
      </c>
      <c r="F37" s="105"/>
      <c r="G37" s="115">
        <v>3</v>
      </c>
      <c r="H37" s="111"/>
      <c r="I37" s="109" t="s">
        <v>234</v>
      </c>
      <c r="J37" s="110"/>
      <c r="K37" s="110"/>
      <c r="L37" s="111"/>
      <c r="M37" s="115">
        <v>522866092</v>
      </c>
      <c r="N37" s="110"/>
      <c r="O37" s="111"/>
      <c r="P37" s="115">
        <v>130</v>
      </c>
      <c r="Q37" s="110"/>
      <c r="R37" s="110"/>
      <c r="S37" s="110"/>
      <c r="T37" s="11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5"/>
      <c r="B38" s="127"/>
      <c r="C38" s="131" t="s">
        <v>241</v>
      </c>
      <c r="D38" s="132"/>
      <c r="E38" s="133" t="s">
        <v>254</v>
      </c>
      <c r="F38" s="134"/>
      <c r="G38" s="112"/>
      <c r="H38" s="114"/>
      <c r="I38" s="112"/>
      <c r="J38" s="113"/>
      <c r="K38" s="113"/>
      <c r="L38" s="114"/>
      <c r="M38" s="112"/>
      <c r="N38" s="113"/>
      <c r="O38" s="114"/>
      <c r="P38" s="112"/>
      <c r="Q38" s="113"/>
      <c r="R38" s="113"/>
      <c r="S38" s="113"/>
      <c r="T38" s="11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4">
        <v>8</v>
      </c>
      <c r="B39" s="126">
        <v>8</v>
      </c>
      <c r="C39" s="128" t="s">
        <v>247</v>
      </c>
      <c r="D39" s="129"/>
      <c r="E39" s="104" t="s">
        <v>248</v>
      </c>
      <c r="F39" s="105"/>
      <c r="G39" s="115">
        <v>3</v>
      </c>
      <c r="H39" s="111"/>
      <c r="I39" s="109" t="s">
        <v>234</v>
      </c>
      <c r="J39" s="110"/>
      <c r="K39" s="110"/>
      <c r="L39" s="111"/>
      <c r="M39" s="115">
        <v>522866078</v>
      </c>
      <c r="N39" s="110"/>
      <c r="O39" s="111"/>
      <c r="P39" s="115">
        <v>131</v>
      </c>
      <c r="Q39" s="110"/>
      <c r="R39" s="110"/>
      <c r="S39" s="110"/>
      <c r="T39" s="11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5"/>
      <c r="B40" s="127"/>
      <c r="C40" s="131" t="s">
        <v>246</v>
      </c>
      <c r="D40" s="132"/>
      <c r="E40" s="133" t="s">
        <v>255</v>
      </c>
      <c r="F40" s="134"/>
      <c r="G40" s="112"/>
      <c r="H40" s="114"/>
      <c r="I40" s="112"/>
      <c r="J40" s="113"/>
      <c r="K40" s="113"/>
      <c r="L40" s="114"/>
      <c r="M40" s="112"/>
      <c r="N40" s="113"/>
      <c r="O40" s="114"/>
      <c r="P40" s="112"/>
      <c r="Q40" s="113"/>
      <c r="R40" s="113"/>
      <c r="S40" s="113"/>
      <c r="T40" s="11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4">
        <v>9</v>
      </c>
      <c r="B41" s="126"/>
      <c r="C41" s="128"/>
      <c r="D41" s="129"/>
      <c r="E41" s="104"/>
      <c r="F41" s="105"/>
      <c r="G41" s="115"/>
      <c r="H41" s="111"/>
      <c r="I41" s="109"/>
      <c r="J41" s="110"/>
      <c r="K41" s="110"/>
      <c r="L41" s="111"/>
      <c r="M41" s="115"/>
      <c r="N41" s="110"/>
      <c r="O41" s="111"/>
      <c r="P41" s="115"/>
      <c r="Q41" s="110"/>
      <c r="R41" s="110"/>
      <c r="S41" s="110"/>
      <c r="T41" s="11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5"/>
      <c r="B42" s="127"/>
      <c r="C42" s="131"/>
      <c r="D42" s="132"/>
      <c r="E42" s="133"/>
      <c r="F42" s="134"/>
      <c r="G42" s="112"/>
      <c r="H42" s="114"/>
      <c r="I42" s="112"/>
      <c r="J42" s="113"/>
      <c r="K42" s="113"/>
      <c r="L42" s="114"/>
      <c r="M42" s="112"/>
      <c r="N42" s="113"/>
      <c r="O42" s="114"/>
      <c r="P42" s="112"/>
      <c r="Q42" s="113"/>
      <c r="R42" s="113"/>
      <c r="S42" s="113"/>
      <c r="T42" s="11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4">
        <v>10</v>
      </c>
      <c r="B43" s="126"/>
      <c r="C43" s="128"/>
      <c r="D43" s="129"/>
      <c r="E43" s="104"/>
      <c r="F43" s="105"/>
      <c r="G43" s="115"/>
      <c r="H43" s="111"/>
      <c r="I43" s="109"/>
      <c r="J43" s="110"/>
      <c r="K43" s="110"/>
      <c r="L43" s="111"/>
      <c r="M43" s="115"/>
      <c r="N43" s="110"/>
      <c r="O43" s="111"/>
      <c r="P43" s="115"/>
      <c r="Q43" s="110"/>
      <c r="R43" s="110"/>
      <c r="S43" s="110"/>
      <c r="T43" s="11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5"/>
      <c r="B44" s="127"/>
      <c r="C44" s="131"/>
      <c r="D44" s="132"/>
      <c r="E44" s="133"/>
      <c r="F44" s="134"/>
      <c r="G44" s="112"/>
      <c r="H44" s="114"/>
      <c r="I44" s="112"/>
      <c r="J44" s="113"/>
      <c r="K44" s="113"/>
      <c r="L44" s="114"/>
      <c r="M44" s="112"/>
      <c r="N44" s="113"/>
      <c r="O44" s="114"/>
      <c r="P44" s="112"/>
      <c r="Q44" s="113"/>
      <c r="R44" s="113"/>
      <c r="S44" s="113"/>
      <c r="T44" s="11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4">
        <v>11</v>
      </c>
      <c r="B45" s="126"/>
      <c r="C45" s="128"/>
      <c r="D45" s="129"/>
      <c r="E45" s="104"/>
      <c r="F45" s="105"/>
      <c r="G45" s="115"/>
      <c r="H45" s="111"/>
      <c r="I45" s="109"/>
      <c r="J45" s="110"/>
      <c r="K45" s="110"/>
      <c r="L45" s="111"/>
      <c r="M45" s="115"/>
      <c r="N45" s="110"/>
      <c r="O45" s="111"/>
      <c r="P45" s="115"/>
      <c r="Q45" s="110"/>
      <c r="R45" s="110"/>
      <c r="S45" s="110"/>
      <c r="T45" s="11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5"/>
      <c r="B46" s="127"/>
      <c r="C46" s="131"/>
      <c r="D46" s="132"/>
      <c r="E46" s="133"/>
      <c r="F46" s="134"/>
      <c r="G46" s="112"/>
      <c r="H46" s="114"/>
      <c r="I46" s="112"/>
      <c r="J46" s="113"/>
      <c r="K46" s="113"/>
      <c r="L46" s="114"/>
      <c r="M46" s="112"/>
      <c r="N46" s="113"/>
      <c r="O46" s="114"/>
      <c r="P46" s="112"/>
      <c r="Q46" s="113"/>
      <c r="R46" s="113"/>
      <c r="S46" s="113"/>
      <c r="T46" s="11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4">
        <v>12</v>
      </c>
      <c r="B47" s="126"/>
      <c r="C47" s="128"/>
      <c r="D47" s="129"/>
      <c r="E47" s="104"/>
      <c r="F47" s="105"/>
      <c r="G47" s="115"/>
      <c r="H47" s="111"/>
      <c r="I47" s="109"/>
      <c r="J47" s="110"/>
      <c r="K47" s="110"/>
      <c r="L47" s="111"/>
      <c r="M47" s="115"/>
      <c r="N47" s="110"/>
      <c r="O47" s="111"/>
      <c r="P47" s="115"/>
      <c r="Q47" s="110"/>
      <c r="R47" s="110"/>
      <c r="S47" s="110"/>
      <c r="T47" s="11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0"/>
      <c r="B48" s="171"/>
      <c r="C48" s="172"/>
      <c r="D48" s="173"/>
      <c r="E48" s="174"/>
      <c r="F48" s="175"/>
      <c r="G48" s="167"/>
      <c r="H48" s="168"/>
      <c r="I48" s="167"/>
      <c r="J48" s="169"/>
      <c r="K48" s="169"/>
      <c r="L48" s="168"/>
      <c r="M48" s="167"/>
      <c r="N48" s="169"/>
      <c r="O48" s="168"/>
      <c r="P48" s="167"/>
      <c r="Q48" s="169"/>
      <c r="R48" s="169"/>
      <c r="S48" s="169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1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1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3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6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0" t="s">
        <v>262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6"/>
      <c r="V55" s="252">
        <f>LEN(A55)</f>
        <v>104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8" t="str">
        <f>IF(入力!C3="","",入力!C3)</f>
        <v>ぎおんウェーブ</v>
      </c>
      <c r="D2" s="258"/>
      <c r="E2" s="258"/>
      <c r="F2" s="258"/>
      <c r="G2" s="258"/>
      <c r="H2" s="258"/>
      <c r="I2" s="258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9" t="str">
        <f>IF(入力!C4="","",IF(入力!C5="",入力!C4,入力!C4&amp;"　　"&amp;入力!C5))</f>
        <v>433311389　　435798206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中島　宏之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500777584</v>
      </c>
      <c r="H7" s="257"/>
      <c r="I7" s="257"/>
      <c r="J7" s="257" t="str">
        <f>IF(入力!J7="","",入力!J7)</f>
        <v>021065</v>
      </c>
      <c r="K7" s="257"/>
      <c r="L7" s="257"/>
      <c r="M7" s="257" t="str">
        <f>IF(入力!M7="","",入力!M7)</f>
        <v>0217592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2</v>
      </c>
      <c r="B9" s="255"/>
      <c r="C9" s="267" t="str">
        <f>IF(入力!C10="","",入力!C10&amp;"　"&amp;入力!E10)</f>
        <v>鈴木　広美</v>
      </c>
      <c r="D9" s="268"/>
      <c r="E9" s="268"/>
      <c r="F9" s="268"/>
      <c r="G9" s="257">
        <f>IF(入力!G9="","",入力!G9)</f>
        <v>519850189</v>
      </c>
      <c r="H9" s="257"/>
      <c r="I9" s="257"/>
      <c r="J9" s="257" t="str">
        <f>IF(入力!J9="","",入力!J9)</f>
        <v/>
      </c>
      <c r="K9" s="257"/>
      <c r="L9" s="257"/>
      <c r="M9" s="257" t="str">
        <f>IF(入力!M9="","",入力!M9)</f>
        <v>0477251</v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3</v>
      </c>
      <c r="B11" s="255"/>
      <c r="C11" s="267" t="str">
        <f>IF(入力!C12="","",入力!C12&amp;"　"&amp;入力!E12)</f>
        <v>中島　千笑</v>
      </c>
      <c r="D11" s="268"/>
      <c r="E11" s="268"/>
      <c r="F11" s="268"/>
      <c r="G11" s="257">
        <f>IF(入力!G11="","",入力!G11)</f>
        <v>507401271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中島　宏之</v>
      </c>
      <c r="D13" s="268"/>
      <c r="E13" s="268"/>
      <c r="F13" s="268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5" customHeight="1">
      <c r="A14" s="255"/>
      <c r="B14" s="255"/>
      <c r="C14" s="269"/>
      <c r="D14" s="270"/>
      <c r="E14" s="270"/>
      <c r="F14" s="27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" customHeight="1">
      <c r="A15" s="255" t="s">
        <v>5</v>
      </c>
      <c r="B15" s="255"/>
      <c r="C15" s="267" t="str">
        <f>IF(入力!C16="","",入力!C16&amp;"　"&amp;入力!E16)</f>
        <v>中島　宏之</v>
      </c>
      <c r="D15" s="268"/>
      <c r="E15" s="268"/>
      <c r="F15" s="265" t="s">
        <v>22</v>
      </c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ht="15" customHeight="1">
      <c r="A16" s="255"/>
      <c r="B16" s="255"/>
      <c r="C16" s="269"/>
      <c r="D16" s="270"/>
      <c r="E16" s="270"/>
      <c r="F16" s="266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>
      <c r="A17" s="255" t="s">
        <v>6</v>
      </c>
      <c r="B17" s="255"/>
      <c r="C17" s="258" t="str">
        <f>IF(入力!C17="","",入力!C17&amp;"　"&amp;入力!E17)</f>
        <v>木更津市祇園4-17-13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090-1614-4198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090－1614－4198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佐生　結愛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真舟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519850158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大竹　琉偉</v>
      </c>
      <c r="D27" s="268"/>
      <c r="E27" s="268"/>
      <c r="F27" s="268"/>
      <c r="G27" s="255">
        <f>IF(入力!G27="","",入力!G27)</f>
        <v>3</v>
      </c>
      <c r="H27" s="255" t="str">
        <f>IF(入力!H27="","",入力!H27)</f>
        <v/>
      </c>
      <c r="I27" s="255" t="str">
        <f>IF(入力!I27="","",入力!I27)</f>
        <v>八幡台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521956428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佐生　瑛歩</v>
      </c>
      <c r="D29" s="268"/>
      <c r="E29" s="268"/>
      <c r="F29" s="268"/>
      <c r="G29" s="255">
        <f>IF(入力!G29="","",入力!G29)</f>
        <v>3</v>
      </c>
      <c r="H29" s="255" t="str">
        <f>IF(入力!H29="","",入力!H29)</f>
        <v/>
      </c>
      <c r="I29" s="255" t="str">
        <f>IF(入力!I29="","",入力!I29)</f>
        <v>真舟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520785883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前間　遥人</v>
      </c>
      <c r="D31" s="268"/>
      <c r="E31" s="268"/>
      <c r="F31" s="268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真舟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521522579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齊藤　哉斗</v>
      </c>
      <c r="D33" s="268"/>
      <c r="E33" s="268"/>
      <c r="F33" s="268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八幡台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522866061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中村　昊大</v>
      </c>
      <c r="D35" s="268"/>
      <c r="E35" s="268"/>
      <c r="F35" s="268"/>
      <c r="G35" s="255">
        <f>IF(入力!G35="","",入力!G35)</f>
        <v>3</v>
      </c>
      <c r="H35" s="255" t="str">
        <f>IF(入力!H35="","",入力!H35)</f>
        <v/>
      </c>
      <c r="I35" s="255" t="str">
        <f>IF(入力!I35="","",入力!I35)</f>
        <v>八幡台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522866085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齊藤　瑛太</v>
      </c>
      <c r="D37" s="268"/>
      <c r="E37" s="268"/>
      <c r="F37" s="268"/>
      <c r="G37" s="255">
        <f>IF(入力!G37="","",入力!G37)</f>
        <v>3</v>
      </c>
      <c r="H37" s="255" t="str">
        <f>IF(入力!H37="","",入力!H37)</f>
        <v/>
      </c>
      <c r="I37" s="255" t="str">
        <f>IF(入力!I37="","",入力!I37)</f>
        <v>八幡台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522866092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行天　勝星</v>
      </c>
      <c r="D39" s="268"/>
      <c r="E39" s="268"/>
      <c r="F39" s="268"/>
      <c r="G39" s="255">
        <f>IF(入力!G39="","",入力!G39)</f>
        <v>3</v>
      </c>
      <c r="H39" s="255" t="str">
        <f>IF(入力!H39="","",入力!H39)</f>
        <v/>
      </c>
      <c r="I39" s="255" t="str">
        <f>IF(入力!I39="","",入力!I39)</f>
        <v>八幡台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522866078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J34" sqref="AJ34:AY35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93"/>
      <c r="AW1" s="293"/>
      <c r="AX1" s="4" t="s">
        <v>28</v>
      </c>
      <c r="AY1" s="4"/>
      <c r="AZ1" s="293"/>
      <c r="BA1" s="293"/>
      <c r="BB1" s="4" t="s">
        <v>29</v>
      </c>
      <c r="BC1" s="4"/>
      <c r="BD1" s="293"/>
      <c r="BE1" s="293"/>
      <c r="BF1" s="4" t="s">
        <v>30</v>
      </c>
    </row>
    <row r="3" spans="1:60" ht="9.75" customHeight="1"/>
    <row r="4" spans="1:60" ht="9.75" customHeight="1"/>
    <row r="5" spans="1:60" ht="28.2">
      <c r="A5" s="5"/>
      <c r="B5" s="5"/>
      <c r="C5" s="294" t="s">
        <v>65</v>
      </c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350" t="s">
        <v>32</v>
      </c>
      <c r="D8" s="351"/>
      <c r="E8" s="351"/>
      <c r="F8" s="351"/>
      <c r="G8" s="351"/>
      <c r="H8" s="351"/>
      <c r="I8" s="351"/>
      <c r="J8" s="351"/>
      <c r="K8" s="351"/>
      <c r="L8" s="351"/>
      <c r="M8" s="351"/>
      <c r="N8" s="351"/>
      <c r="O8" s="351"/>
      <c r="P8" s="351"/>
      <c r="Q8" s="352"/>
    </row>
    <row r="9" spans="1:60" ht="8.25" customHeight="1">
      <c r="C9" s="353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</row>
    <row r="10" spans="1:60" ht="14.4"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31">
        <v>36</v>
      </c>
      <c r="I12" s="332"/>
      <c r="J12" s="333"/>
      <c r="K12" s="4"/>
    </row>
    <row r="13" spans="1:60" ht="13.5" customHeight="1">
      <c r="F13" s="4" t="s">
        <v>35</v>
      </c>
      <c r="G13" s="4"/>
      <c r="H13" s="334"/>
      <c r="I13" s="293"/>
      <c r="J13" s="335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36"/>
      <c r="I14" s="337"/>
      <c r="J14" s="338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359" t="s">
        <v>37</v>
      </c>
      <c r="D16" s="305"/>
      <c r="E16" s="305"/>
      <c r="F16" s="305"/>
      <c r="G16" s="306"/>
      <c r="H16" s="329" t="s">
        <v>66</v>
      </c>
      <c r="I16" s="330"/>
      <c r="J16" s="330"/>
      <c r="K16" s="305" t="str">
        <f>IF(入力!C2="","",入力!C2)</f>
        <v>ギオンウェーブ</v>
      </c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6"/>
      <c r="Y16" s="341" t="s">
        <v>67</v>
      </c>
      <c r="Z16" s="342"/>
      <c r="AA16" s="342"/>
      <c r="AB16" s="342"/>
      <c r="AC16" s="342"/>
      <c r="AD16" s="342"/>
      <c r="AE16" s="342"/>
      <c r="AF16" s="342"/>
      <c r="AG16" s="342"/>
      <c r="AH16" s="342"/>
      <c r="AI16" s="343"/>
      <c r="AJ16" s="296" t="s">
        <v>38</v>
      </c>
      <c r="AK16" s="297"/>
      <c r="AL16" s="297"/>
      <c r="AM16" s="298"/>
      <c r="AN16" s="323" t="str">
        <f>IF(入力!P3="","",入力!P3)</f>
        <v>木更津市</v>
      </c>
      <c r="AO16" s="324"/>
      <c r="AP16" s="324"/>
      <c r="AQ16" s="324"/>
      <c r="AR16" s="324"/>
      <c r="AS16" s="324"/>
      <c r="AT16" s="297" t="s">
        <v>68</v>
      </c>
      <c r="AU16" s="298"/>
      <c r="AV16" s="304" t="s">
        <v>39</v>
      </c>
      <c r="AW16" s="305"/>
      <c r="AX16" s="305"/>
      <c r="AY16" s="306"/>
      <c r="AZ16" s="311" t="str">
        <f>IF(入力!P5="","",入力!P5)</f>
        <v>久留里</v>
      </c>
      <c r="BA16" s="312"/>
      <c r="BB16" s="312"/>
      <c r="BC16" s="312"/>
      <c r="BD16" s="312"/>
      <c r="BE16" s="312"/>
      <c r="BF16" s="362" t="s">
        <v>40</v>
      </c>
    </row>
    <row r="17" spans="3:58" ht="4.5" customHeight="1">
      <c r="C17" s="360"/>
      <c r="D17" s="308"/>
      <c r="E17" s="308"/>
      <c r="F17" s="308"/>
      <c r="G17" s="309"/>
      <c r="H17" s="321" t="str">
        <f>IF(入力!C3="","",入力!C3)</f>
        <v>ぎおんウェーブ</v>
      </c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17" t="str">
        <f>IF(入力!J3="","","("&amp;入力!J3&amp;")")</f>
        <v>(男女混合)</v>
      </c>
      <c r="V17" s="317"/>
      <c r="W17" s="317"/>
      <c r="X17" s="318"/>
      <c r="Y17" s="344">
        <f>IF(入力!C4="","",入力!C4)</f>
        <v>433311389</v>
      </c>
      <c r="Z17" s="345"/>
      <c r="AA17" s="345"/>
      <c r="AB17" s="345"/>
      <c r="AC17" s="345"/>
      <c r="AD17" s="345"/>
      <c r="AE17" s="345"/>
      <c r="AF17" s="345"/>
      <c r="AG17" s="345"/>
      <c r="AH17" s="345"/>
      <c r="AI17" s="346"/>
      <c r="AJ17" s="299"/>
      <c r="AK17" s="300"/>
      <c r="AL17" s="300"/>
      <c r="AM17" s="301"/>
      <c r="AN17" s="325"/>
      <c r="AO17" s="326"/>
      <c r="AP17" s="326"/>
      <c r="AQ17" s="326"/>
      <c r="AR17" s="326"/>
      <c r="AS17" s="326"/>
      <c r="AT17" s="300"/>
      <c r="AU17" s="301"/>
      <c r="AV17" s="307"/>
      <c r="AW17" s="308"/>
      <c r="AX17" s="308"/>
      <c r="AY17" s="309"/>
      <c r="AZ17" s="313"/>
      <c r="BA17" s="314"/>
      <c r="BB17" s="314"/>
      <c r="BC17" s="314"/>
      <c r="BD17" s="314"/>
      <c r="BE17" s="314"/>
      <c r="BF17" s="363"/>
    </row>
    <row r="18" spans="3:58" ht="16.5" customHeight="1">
      <c r="C18" s="361"/>
      <c r="D18" s="286"/>
      <c r="E18" s="286"/>
      <c r="F18" s="286"/>
      <c r="G18" s="310"/>
      <c r="H18" s="289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319"/>
      <c r="V18" s="319"/>
      <c r="W18" s="319"/>
      <c r="X18" s="320"/>
      <c r="Y18" s="347"/>
      <c r="Z18" s="348"/>
      <c r="AA18" s="348"/>
      <c r="AB18" s="348"/>
      <c r="AC18" s="348"/>
      <c r="AD18" s="348"/>
      <c r="AE18" s="348"/>
      <c r="AF18" s="348"/>
      <c r="AG18" s="348"/>
      <c r="AH18" s="348"/>
      <c r="AI18" s="349"/>
      <c r="AJ18" s="302"/>
      <c r="AK18" s="292"/>
      <c r="AL18" s="292"/>
      <c r="AM18" s="303"/>
      <c r="AN18" s="327"/>
      <c r="AO18" s="328"/>
      <c r="AP18" s="328"/>
      <c r="AQ18" s="328"/>
      <c r="AR18" s="328"/>
      <c r="AS18" s="328"/>
      <c r="AT18" s="292"/>
      <c r="AU18" s="303"/>
      <c r="AV18" s="287"/>
      <c r="AW18" s="286"/>
      <c r="AX18" s="286"/>
      <c r="AY18" s="310"/>
      <c r="AZ18" s="315" t="str">
        <f>IF(入力!AE5="","",入力!AE5)</f>
        <v>祇園</v>
      </c>
      <c r="BA18" s="316"/>
      <c r="BB18" s="316"/>
      <c r="BC18" s="316"/>
      <c r="BD18" s="316"/>
      <c r="BE18" s="316"/>
      <c r="BF18" s="11" t="s">
        <v>41</v>
      </c>
    </row>
    <row r="19" spans="3:58" ht="15" customHeight="1">
      <c r="C19" s="339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276" t="s">
        <v>42</v>
      </c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 t="s">
        <v>69</v>
      </c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 t="s">
        <v>70</v>
      </c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95"/>
    </row>
    <row r="20" spans="3:58" ht="15" customHeight="1">
      <c r="C20" s="275" t="s">
        <v>43</v>
      </c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4" t="str">
        <f>IF(入力!J7="","",入力!J7)</f>
        <v>021065</v>
      </c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 t="str">
        <f>IF(入力!J9="","",入力!J9)</f>
        <v/>
      </c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 t="str">
        <f>IF(入力!J11="","",入力!J11)</f>
        <v/>
      </c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84"/>
    </row>
    <row r="21" spans="3:58" ht="15" customHeight="1">
      <c r="C21" s="275" t="s">
        <v>44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4" t="str">
        <f>IF(入力!M7="","",入力!M7)</f>
        <v>0217592</v>
      </c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 t="str">
        <f>IF(入力!M9="","",入力!M9)</f>
        <v>0477251</v>
      </c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 t="str">
        <f>IF(入力!M11="","",入力!M11)</f>
        <v/>
      </c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84"/>
    </row>
    <row r="22" spans="3:58" ht="12" customHeight="1">
      <c r="C22" s="367" t="s">
        <v>71</v>
      </c>
      <c r="D22" s="368"/>
      <c r="E22" s="368"/>
      <c r="F22" s="368"/>
      <c r="G22" s="369"/>
      <c r="H22" s="80" t="str">
        <f>IF(入力!C7="","",入力!C7&amp;"　"&amp;入力!E7)</f>
        <v>ナカジマ　ヒロユキ</v>
      </c>
      <c r="I22" s="81"/>
      <c r="J22" s="81"/>
      <c r="K22" s="81"/>
      <c r="L22" s="81"/>
      <c r="M22" s="81"/>
      <c r="N22" s="81"/>
      <c r="O22" s="81"/>
      <c r="P22" s="81"/>
      <c r="Q22" s="277"/>
      <c r="R22" s="285" t="s">
        <v>45</v>
      </c>
      <c r="S22" s="81"/>
      <c r="T22" s="278">
        <f>IF(入力!AT7="","",入力!AT7)</f>
        <v>46</v>
      </c>
      <c r="U22" s="279"/>
      <c r="V22" s="280"/>
      <c r="W22" s="285" t="s">
        <v>46</v>
      </c>
      <c r="X22" s="285"/>
      <c r="Y22" s="285"/>
      <c r="Z22" s="12" t="s">
        <v>72</v>
      </c>
      <c r="AA22" s="13"/>
      <c r="AB22" s="81" t="str">
        <f>IF(入力!R7="","",入力!R7)</f>
        <v>292</v>
      </c>
      <c r="AC22" s="81"/>
      <c r="AD22" s="81"/>
      <c r="AE22" s="81"/>
      <c r="AF22" s="14" t="s">
        <v>73</v>
      </c>
      <c r="AG22" s="81" t="str">
        <f>IF(入力!W7="","",入力!W7)</f>
        <v>0052</v>
      </c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277"/>
      <c r="AU22" s="285" t="s">
        <v>47</v>
      </c>
      <c r="AV22" s="81"/>
      <c r="AW22" s="81"/>
      <c r="AX22" s="15" t="s">
        <v>74</v>
      </c>
      <c r="AY22" s="81" t="str">
        <f>IF(入力!AL7="","",入力!AL7)</f>
        <v>090</v>
      </c>
      <c r="AZ22" s="81"/>
      <c r="BA22" s="81"/>
      <c r="BB22" s="81"/>
      <c r="BC22" s="81"/>
      <c r="BD22" s="81"/>
      <c r="BE22" s="81"/>
      <c r="BF22" s="16" t="s">
        <v>75</v>
      </c>
    </row>
    <row r="23" spans="3:58" ht="19.5" customHeight="1">
      <c r="C23" s="361" t="s">
        <v>48</v>
      </c>
      <c r="D23" s="286"/>
      <c r="E23" s="286"/>
      <c r="F23" s="286"/>
      <c r="G23" s="310"/>
      <c r="H23" s="336" t="str">
        <f>IF(入力!C8="","",入力!C8&amp;"　"&amp;入力!E8)</f>
        <v>中島　宏之</v>
      </c>
      <c r="I23" s="337"/>
      <c r="J23" s="337"/>
      <c r="K23" s="337"/>
      <c r="L23" s="337"/>
      <c r="M23" s="337"/>
      <c r="N23" s="337"/>
      <c r="O23" s="337"/>
      <c r="P23" s="337"/>
      <c r="Q23" s="338"/>
      <c r="R23" s="286"/>
      <c r="S23" s="286"/>
      <c r="T23" s="281"/>
      <c r="U23" s="282"/>
      <c r="V23" s="283"/>
      <c r="W23" s="292"/>
      <c r="X23" s="292"/>
      <c r="Y23" s="292"/>
      <c r="Z23" s="289" t="str">
        <f>IF(入力!P8="","",入力!P8)</f>
        <v>木更津市祇園4-17-13</v>
      </c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O23" s="290"/>
      <c r="AP23" s="290"/>
      <c r="AQ23" s="290"/>
      <c r="AR23" s="290"/>
      <c r="AS23" s="290"/>
      <c r="AT23" s="291"/>
      <c r="AU23" s="286"/>
      <c r="AV23" s="286"/>
      <c r="AW23" s="286"/>
      <c r="AX23" s="287" t="str">
        <f>IF(入力!AK8="","",入力!AK8)</f>
        <v>1614</v>
      </c>
      <c r="AY23" s="286"/>
      <c r="AZ23" s="286"/>
      <c r="BA23" s="286"/>
      <c r="BB23" s="17" t="s">
        <v>76</v>
      </c>
      <c r="BC23" s="286" t="str">
        <f>IF(入力!AP8="","",入力!AP8)</f>
        <v>4198</v>
      </c>
      <c r="BD23" s="286"/>
      <c r="BE23" s="286"/>
      <c r="BF23" s="288"/>
    </row>
    <row r="24" spans="3:58" ht="12" customHeight="1">
      <c r="C24" s="367" t="s">
        <v>77</v>
      </c>
      <c r="D24" s="368"/>
      <c r="E24" s="368"/>
      <c r="F24" s="368"/>
      <c r="G24" s="369"/>
      <c r="H24" s="80" t="str">
        <f>IF(入力!C9="","",入力!C9&amp;"　"&amp;入力!E9)</f>
        <v>スズキ　ヒロミ</v>
      </c>
      <c r="I24" s="81"/>
      <c r="J24" s="81"/>
      <c r="K24" s="81"/>
      <c r="L24" s="81"/>
      <c r="M24" s="81"/>
      <c r="N24" s="81"/>
      <c r="O24" s="81"/>
      <c r="P24" s="81"/>
      <c r="Q24" s="277"/>
      <c r="R24" s="285" t="s">
        <v>45</v>
      </c>
      <c r="S24" s="81"/>
      <c r="T24" s="278">
        <f>IF(入力!AT9="","",入力!AT9)</f>
        <v>42</v>
      </c>
      <c r="U24" s="279"/>
      <c r="V24" s="280"/>
      <c r="W24" s="285" t="s">
        <v>46</v>
      </c>
      <c r="X24" s="285"/>
      <c r="Y24" s="285"/>
      <c r="Z24" s="12" t="s">
        <v>72</v>
      </c>
      <c r="AA24" s="13"/>
      <c r="AB24" s="81" t="str">
        <f>IF(入力!R9="","",入力!R9)</f>
        <v>292</v>
      </c>
      <c r="AC24" s="81"/>
      <c r="AD24" s="81"/>
      <c r="AE24" s="81"/>
      <c r="AF24" s="14" t="s">
        <v>73</v>
      </c>
      <c r="AG24" s="81" t="str">
        <f>IF(入力!W9="","",入力!W9)</f>
        <v>0052</v>
      </c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277"/>
      <c r="AU24" s="285" t="s">
        <v>47</v>
      </c>
      <c r="AV24" s="81"/>
      <c r="AW24" s="81"/>
      <c r="AX24" s="15" t="s">
        <v>74</v>
      </c>
      <c r="AY24" s="81" t="str">
        <f>IF(入力!AL9="","",入力!AL9)</f>
        <v/>
      </c>
      <c r="AZ24" s="81"/>
      <c r="BA24" s="81"/>
      <c r="BB24" s="81"/>
      <c r="BC24" s="81"/>
      <c r="BD24" s="81"/>
      <c r="BE24" s="81"/>
      <c r="BF24" s="16" t="s">
        <v>75</v>
      </c>
    </row>
    <row r="25" spans="3:58" ht="19.5" customHeight="1">
      <c r="C25" s="361" t="s">
        <v>78</v>
      </c>
      <c r="D25" s="286"/>
      <c r="E25" s="286"/>
      <c r="F25" s="286"/>
      <c r="G25" s="310"/>
      <c r="H25" s="336" t="str">
        <f>IF(入力!C10="","",入力!C10&amp;"　"&amp;入力!E10)</f>
        <v>鈴木　広美</v>
      </c>
      <c r="I25" s="337"/>
      <c r="J25" s="337"/>
      <c r="K25" s="337"/>
      <c r="L25" s="337"/>
      <c r="M25" s="337"/>
      <c r="N25" s="337"/>
      <c r="O25" s="337"/>
      <c r="P25" s="337"/>
      <c r="Q25" s="338"/>
      <c r="R25" s="286"/>
      <c r="S25" s="286"/>
      <c r="T25" s="281"/>
      <c r="U25" s="282"/>
      <c r="V25" s="283"/>
      <c r="W25" s="292"/>
      <c r="X25" s="292"/>
      <c r="Y25" s="292"/>
      <c r="Z25" s="289" t="str">
        <f>IF(入力!P10="","",入力!P10)</f>
        <v>木更津市祇園4-21-18</v>
      </c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1"/>
      <c r="AU25" s="286"/>
      <c r="AV25" s="286"/>
      <c r="AW25" s="286"/>
      <c r="AX25" s="287" t="str">
        <f>IF(入力!AK10="","",入力!AK10)</f>
        <v/>
      </c>
      <c r="AY25" s="286"/>
      <c r="AZ25" s="286"/>
      <c r="BA25" s="286"/>
      <c r="BB25" s="17" t="s">
        <v>76</v>
      </c>
      <c r="BC25" s="286" t="str">
        <f>IF(入力!AP10="","",入力!AP10)</f>
        <v/>
      </c>
      <c r="BD25" s="286"/>
      <c r="BE25" s="286"/>
      <c r="BF25" s="288"/>
    </row>
    <row r="26" spans="3:58" ht="12" customHeight="1">
      <c r="C26" s="367" t="s">
        <v>71</v>
      </c>
      <c r="D26" s="368"/>
      <c r="E26" s="368"/>
      <c r="F26" s="368"/>
      <c r="G26" s="369"/>
      <c r="H26" s="80" t="str">
        <f>IF(入力!C11="","",入力!C11&amp;"　"&amp;入力!E11)</f>
        <v>ナカジマ　チエミ</v>
      </c>
      <c r="I26" s="81"/>
      <c r="J26" s="81"/>
      <c r="K26" s="81"/>
      <c r="L26" s="81"/>
      <c r="M26" s="81"/>
      <c r="N26" s="81"/>
      <c r="O26" s="81"/>
      <c r="P26" s="81"/>
      <c r="Q26" s="277"/>
      <c r="R26" s="285" t="s">
        <v>45</v>
      </c>
      <c r="S26" s="81"/>
      <c r="T26" s="278">
        <f>IF(入力!AT11="","",入力!AT11)</f>
        <v>19</v>
      </c>
      <c r="U26" s="279"/>
      <c r="V26" s="280"/>
      <c r="W26" s="285" t="s">
        <v>46</v>
      </c>
      <c r="X26" s="285"/>
      <c r="Y26" s="285"/>
      <c r="Z26" s="12" t="s">
        <v>72</v>
      </c>
      <c r="AA26" s="13"/>
      <c r="AB26" s="81" t="str">
        <f>IF(入力!R11="","",入力!R11)</f>
        <v>292</v>
      </c>
      <c r="AC26" s="81"/>
      <c r="AD26" s="81"/>
      <c r="AE26" s="81"/>
      <c r="AF26" s="14" t="s">
        <v>73</v>
      </c>
      <c r="AG26" s="81" t="str">
        <f>IF(入力!W11="","",入力!W11)</f>
        <v>0052</v>
      </c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277"/>
      <c r="AU26" s="285" t="s">
        <v>47</v>
      </c>
      <c r="AV26" s="81"/>
      <c r="AW26" s="81"/>
      <c r="AX26" s="15" t="s">
        <v>74</v>
      </c>
      <c r="AY26" s="81" t="str">
        <f>IF(入力!AL11="","",入力!AL11)</f>
        <v/>
      </c>
      <c r="AZ26" s="81"/>
      <c r="BA26" s="81"/>
      <c r="BB26" s="81"/>
      <c r="BC26" s="81"/>
      <c r="BD26" s="81"/>
      <c r="BE26" s="81"/>
      <c r="BF26" s="16" t="s">
        <v>75</v>
      </c>
    </row>
    <row r="27" spans="3:58" ht="19.5" customHeight="1">
      <c r="C27" s="361" t="s">
        <v>79</v>
      </c>
      <c r="D27" s="286"/>
      <c r="E27" s="286"/>
      <c r="F27" s="286"/>
      <c r="G27" s="310"/>
      <c r="H27" s="336" t="str">
        <f>IF(入力!C12="","",入力!C12&amp;"　"&amp;入力!E12)</f>
        <v>中島　千笑</v>
      </c>
      <c r="I27" s="337"/>
      <c r="J27" s="337"/>
      <c r="K27" s="337"/>
      <c r="L27" s="337"/>
      <c r="M27" s="337"/>
      <c r="N27" s="337"/>
      <c r="O27" s="337"/>
      <c r="P27" s="337"/>
      <c r="Q27" s="338"/>
      <c r="R27" s="286"/>
      <c r="S27" s="286"/>
      <c r="T27" s="281"/>
      <c r="U27" s="282"/>
      <c r="V27" s="283"/>
      <c r="W27" s="292"/>
      <c r="X27" s="292"/>
      <c r="Y27" s="292"/>
      <c r="Z27" s="289" t="str">
        <f>IF(入力!P12="","",入力!P12)</f>
        <v>木更津市祇園4-17-13</v>
      </c>
      <c r="AA27" s="290"/>
      <c r="AB27" s="290"/>
      <c r="AC27" s="290"/>
      <c r="AD27" s="290"/>
      <c r="AE27" s="290"/>
      <c r="AF27" s="290"/>
      <c r="AG27" s="290"/>
      <c r="AH27" s="290"/>
      <c r="AI27" s="290"/>
      <c r="AJ27" s="290"/>
      <c r="AK27" s="290"/>
      <c r="AL27" s="290"/>
      <c r="AM27" s="290"/>
      <c r="AN27" s="290"/>
      <c r="AO27" s="290"/>
      <c r="AP27" s="290"/>
      <c r="AQ27" s="290"/>
      <c r="AR27" s="290"/>
      <c r="AS27" s="290"/>
      <c r="AT27" s="291"/>
      <c r="AU27" s="286"/>
      <c r="AV27" s="286"/>
      <c r="AW27" s="286"/>
      <c r="AX27" s="287" t="str">
        <f>IF(入力!AK12="","",入力!AK12)</f>
        <v/>
      </c>
      <c r="AY27" s="286"/>
      <c r="AZ27" s="286"/>
      <c r="BA27" s="286"/>
      <c r="BB27" s="17" t="s">
        <v>76</v>
      </c>
      <c r="BC27" s="286" t="str">
        <f>IF(入力!AP12="","",入力!AP12)</f>
        <v/>
      </c>
      <c r="BD27" s="286"/>
      <c r="BE27" s="286"/>
      <c r="BF27" s="288"/>
    </row>
    <row r="28" spans="3:58" ht="12" customHeight="1">
      <c r="C28" s="367" t="s">
        <v>71</v>
      </c>
      <c r="D28" s="368"/>
      <c r="E28" s="368"/>
      <c r="F28" s="368"/>
      <c r="G28" s="369"/>
      <c r="H28" s="80" t="str">
        <f>IF(入力!C15="","",入力!C15&amp;"　"&amp;入力!E15)</f>
        <v>ナカジマ　ヒロユキ</v>
      </c>
      <c r="I28" s="81"/>
      <c r="J28" s="81"/>
      <c r="K28" s="81"/>
      <c r="L28" s="81"/>
      <c r="M28" s="81"/>
      <c r="N28" s="81"/>
      <c r="O28" s="81"/>
      <c r="P28" s="81"/>
      <c r="Q28" s="277"/>
      <c r="R28" s="285" t="s">
        <v>45</v>
      </c>
      <c r="S28" s="81"/>
      <c r="T28" s="278">
        <f>IF(入力!AT15="","",入力!AT15)</f>
        <v>46</v>
      </c>
      <c r="U28" s="279"/>
      <c r="V28" s="280"/>
      <c r="W28" s="285" t="s">
        <v>46</v>
      </c>
      <c r="X28" s="285"/>
      <c r="Y28" s="285"/>
      <c r="Z28" s="12" t="s">
        <v>72</v>
      </c>
      <c r="AA28" s="13"/>
      <c r="AB28" s="81" t="str">
        <f>IF(入力!R15="","",入力!R15)</f>
        <v>292</v>
      </c>
      <c r="AC28" s="81"/>
      <c r="AD28" s="81"/>
      <c r="AE28" s="81"/>
      <c r="AF28" s="14" t="s">
        <v>73</v>
      </c>
      <c r="AG28" s="81" t="str">
        <f>IF(入力!W15="","",入力!W15)</f>
        <v>0052</v>
      </c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277"/>
      <c r="AU28" s="285" t="s">
        <v>47</v>
      </c>
      <c r="AV28" s="81"/>
      <c r="AW28" s="81"/>
      <c r="AX28" s="15" t="s">
        <v>74</v>
      </c>
      <c r="AY28" s="81" t="str">
        <f>IF(入力!AL15="","",入力!AL15)</f>
        <v>090</v>
      </c>
      <c r="AZ28" s="81"/>
      <c r="BA28" s="81"/>
      <c r="BB28" s="81"/>
      <c r="BC28" s="81"/>
      <c r="BD28" s="81"/>
      <c r="BE28" s="81"/>
      <c r="BF28" s="16" t="s">
        <v>75</v>
      </c>
    </row>
    <row r="29" spans="3:58" ht="19.5" customHeight="1" thickBot="1">
      <c r="C29" s="364" t="s">
        <v>49</v>
      </c>
      <c r="D29" s="365"/>
      <c r="E29" s="365"/>
      <c r="F29" s="365"/>
      <c r="G29" s="366"/>
      <c r="H29" s="374" t="str">
        <f>IF(入力!C16="","",入力!C16&amp;"　"&amp;入力!E16)</f>
        <v>中島　宏之</v>
      </c>
      <c r="I29" s="375"/>
      <c r="J29" s="375"/>
      <c r="K29" s="375"/>
      <c r="L29" s="375"/>
      <c r="M29" s="375"/>
      <c r="N29" s="375"/>
      <c r="O29" s="375"/>
      <c r="P29" s="375"/>
      <c r="Q29" s="376"/>
      <c r="R29" s="365"/>
      <c r="S29" s="365"/>
      <c r="T29" s="371"/>
      <c r="U29" s="372"/>
      <c r="V29" s="373"/>
      <c r="W29" s="370"/>
      <c r="X29" s="370"/>
      <c r="Y29" s="370"/>
      <c r="Z29" s="387" t="str">
        <f>IF(入力!P16="","",入力!P16)</f>
        <v>木更津市祇園4-17-13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5"/>
      <c r="AV29" s="365"/>
      <c r="AW29" s="365"/>
      <c r="AX29" s="390" t="str">
        <f>IF(入力!AK16="","",入力!AK16)</f>
        <v>1614</v>
      </c>
      <c r="AY29" s="365"/>
      <c r="AZ29" s="365"/>
      <c r="BA29" s="365"/>
      <c r="BB29" s="64" t="s">
        <v>76</v>
      </c>
      <c r="BC29" s="365" t="str">
        <f>IF(入力!AP16="","",入力!AP16)</f>
        <v>4198</v>
      </c>
      <c r="BD29" s="365"/>
      <c r="BE29" s="365"/>
      <c r="BF29" s="391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サショウ　ユア
佐生　結愛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6</v>
      </c>
      <c r="R34" s="380"/>
      <c r="S34" s="381"/>
      <c r="T34" s="398" t="str">
        <f>IF(入力!I25="","",入力!I25)</f>
        <v>真舟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519850158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160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オオタケ　ロイ
大竹　琉偉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3</v>
      </c>
      <c r="R36" s="380"/>
      <c r="S36" s="381"/>
      <c r="T36" s="398" t="str">
        <f>IF(入力!I27="","",入力!I27)</f>
        <v>八幡台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521956428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133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サショウ　アキト
佐生　瑛歩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3</v>
      </c>
      <c r="R38" s="380"/>
      <c r="S38" s="381"/>
      <c r="T38" s="398" t="str">
        <f>IF(入力!I29="","",入力!I29)</f>
        <v>真舟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520785883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134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マエマ　ハルト
前間　遥人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5</v>
      </c>
      <c r="R40" s="380"/>
      <c r="S40" s="381"/>
      <c r="T40" s="398" t="str">
        <f>IF(入力!I31="","",入力!I31)</f>
        <v>真舟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521522579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134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サイトウ　カナト
齊藤　哉斗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5</v>
      </c>
      <c r="R42" s="380"/>
      <c r="S42" s="381"/>
      <c r="T42" s="398" t="str">
        <f>IF(入力!I33="","",入力!I33)</f>
        <v>八幡台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522866061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138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ナカムラ　コウタ
中村　昊大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3</v>
      </c>
      <c r="R44" s="380"/>
      <c r="S44" s="381"/>
      <c r="T44" s="398" t="str">
        <f>IF(入力!I35="","",入力!I35)</f>
        <v>八幡台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522866085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133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サイトウ　エイタ
齊藤　瑛太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3</v>
      </c>
      <c r="R46" s="380"/>
      <c r="S46" s="381"/>
      <c r="T46" s="398" t="str">
        <f>IF(入力!I37="","",入力!I37)</f>
        <v>八幡台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522866092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130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ギョウテン　ショウセイ
行天　勝星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3</v>
      </c>
      <c r="R48" s="380"/>
      <c r="S48" s="381"/>
      <c r="T48" s="398" t="str">
        <f>IF(入力!I39="","",入力!I39)</f>
        <v>八幡台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522866078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131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 t="str">
        <f>IF(入力!B41="","",入力!B41)</f>
        <v/>
      </c>
      <c r="D50" s="406"/>
      <c r="E50" s="407"/>
      <c r="F50" s="392" t="str">
        <f>IF(入力!C42="","",入力!C41&amp;"　"&amp;入力!E41&amp;"
"&amp;入力!C42&amp;"　"&amp;入力!E42)</f>
        <v/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 t="str">
        <f>IF(入力!G41="","",入力!G41)</f>
        <v/>
      </c>
      <c r="R50" s="380"/>
      <c r="S50" s="381"/>
      <c r="T50" s="398" t="str">
        <f>IF(入力!I41="","",入力!I41)</f>
        <v/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 t="str">
        <f>IF(入力!M41="","",入力!M41)</f>
        <v/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 t="str">
        <f>IF(入力!P41="","",入力!P41)</f>
        <v/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 t="str">
        <f>IF(入力!B43="","",入力!B43)</f>
        <v/>
      </c>
      <c r="D52" s="406"/>
      <c r="E52" s="407"/>
      <c r="F52" s="392" t="str">
        <f>IF(入力!C44="","",入力!C43&amp;"　"&amp;入力!E43&amp;"
"&amp;入力!C44&amp;"　"&amp;入力!E44)</f>
        <v/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 t="str">
        <f>IF(入力!G43="","",入力!G43)</f>
        <v/>
      </c>
      <c r="R52" s="380"/>
      <c r="S52" s="381"/>
      <c r="T52" s="398" t="str">
        <f>IF(入力!I43="","",入力!I43)</f>
        <v/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 t="str">
        <f>IF(入力!M43="","",入力!M43)</f>
        <v/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 t="str">
        <f>IF(入力!B45="","",入力!B45)</f>
        <v/>
      </c>
      <c r="D54" s="406"/>
      <c r="E54" s="407"/>
      <c r="F54" s="392" t="str">
        <f>IF(入力!C46="","",入力!C45&amp;"　"&amp;入力!E45&amp;"
"&amp;入力!C46&amp;"　"&amp;入力!E46)</f>
        <v/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 t="str">
        <f>IF(入力!G45="","",入力!G45)</f>
        <v/>
      </c>
      <c r="R54" s="380"/>
      <c r="S54" s="381"/>
      <c r="T54" s="398" t="str">
        <f>IF(入力!I45="","",入力!I45)</f>
        <v/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 t="str">
        <f>IF(入力!B47="","",入力!B47)</f>
        <v/>
      </c>
      <c r="D56" s="406"/>
      <c r="E56" s="407"/>
      <c r="F56" s="392" t="str">
        <f>IF(入力!C48="","",入力!C47&amp;"　"&amp;入力!E47&amp;"
"&amp;入力!C48&amp;"　"&amp;入力!E48)</f>
        <v/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 t="str">
        <f>IF(入力!G47="","",入力!G47)</f>
        <v/>
      </c>
      <c r="R56" s="380"/>
      <c r="S56" s="381"/>
      <c r="T56" s="398" t="str">
        <f>IF(入力!I47="","",入力!I47)</f>
        <v/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63</v>
      </c>
      <c r="BF63" s="308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4" sqref="C4:I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5" t="s">
        <v>0</v>
      </c>
      <c r="B2" s="255"/>
      <c r="C2" s="258" t="str">
        <f>IF(入力!C3="","",入力!C3)</f>
        <v>ぎおんウェーブ</v>
      </c>
      <c r="D2" s="258"/>
      <c r="E2" s="258"/>
      <c r="F2" s="258"/>
      <c r="G2" s="258"/>
      <c r="H2" s="258"/>
      <c r="I2" s="258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 t="str">
        <f>IF(入力!C4="","",IF(入力!C5="",入力!C4,入力!C4&amp;"　　"&amp;入力!C5))</f>
        <v>433311389　　435798206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中島　宏之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500777584</v>
      </c>
      <c r="H7" s="257"/>
      <c r="I7" s="257"/>
      <c r="J7" s="257" t="str">
        <f>IF(入力!J7="","",入力!J7)</f>
        <v>021065</v>
      </c>
      <c r="K7" s="257"/>
      <c r="L7" s="257"/>
      <c r="M7" s="257" t="str">
        <f>IF(入力!M7="","",入力!M7)</f>
        <v>0217592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19</v>
      </c>
      <c r="B9" s="255"/>
      <c r="C9" s="267" t="str">
        <f>IF(入力!C10="","",入力!C10&amp;"　"&amp;入力!E10)</f>
        <v>鈴木　広美</v>
      </c>
      <c r="D9" s="268"/>
      <c r="E9" s="268"/>
      <c r="F9" s="268"/>
      <c r="G9" s="257">
        <f>IF(入力!G9="","",入力!G9)</f>
        <v>519850189</v>
      </c>
      <c r="H9" s="257"/>
      <c r="I9" s="257"/>
      <c r="J9" s="257" t="str">
        <f>IF(入力!J9="","",入力!J9)</f>
        <v/>
      </c>
      <c r="K9" s="257"/>
      <c r="L9" s="257"/>
      <c r="M9" s="257" t="str">
        <f>IF(入力!M9="","",入力!M9)</f>
        <v>0477251</v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20</v>
      </c>
      <c r="B11" s="255"/>
      <c r="C11" s="267" t="str">
        <f>IF(入力!C12="","",入力!C12&amp;"　"&amp;入力!E12)</f>
        <v>中島　千笑</v>
      </c>
      <c r="D11" s="268"/>
      <c r="E11" s="268"/>
      <c r="F11" s="268"/>
      <c r="G11" s="257">
        <f>IF(入力!G11="","",入力!G11)</f>
        <v>507401271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中島　宏之</v>
      </c>
      <c r="D13" s="268"/>
      <c r="E13" s="268"/>
      <c r="F13" s="268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5" customHeight="1">
      <c r="A14" s="255"/>
      <c r="B14" s="255"/>
      <c r="C14" s="269"/>
      <c r="D14" s="270"/>
      <c r="E14" s="270"/>
      <c r="F14" s="27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" customHeight="1">
      <c r="A15" s="255" t="s">
        <v>5</v>
      </c>
      <c r="B15" s="255"/>
      <c r="C15" s="267" t="str">
        <f>IF(入力!C16="","",入力!C16&amp;"　"&amp;入力!E16)</f>
        <v>中島　宏之</v>
      </c>
      <c r="D15" s="268"/>
      <c r="E15" s="268"/>
      <c r="F15" s="265" t="s">
        <v>22</v>
      </c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ht="15" customHeight="1">
      <c r="A16" s="255"/>
      <c r="B16" s="255"/>
      <c r="C16" s="269"/>
      <c r="D16" s="270"/>
      <c r="E16" s="270"/>
      <c r="F16" s="266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 ht="14.4" customHeight="1">
      <c r="A17" s="255" t="s">
        <v>6</v>
      </c>
      <c r="B17" s="255"/>
      <c r="C17" s="258" t="str">
        <f>IF(入力!C17="","",入力!C17&amp;"　"&amp;入力!E17)</f>
        <v>木更津市祇園4-17-13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090-1614-4198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090－1614－4198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佐生　結愛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真舟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519850158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大竹　琉偉</v>
      </c>
      <c r="D27" s="268"/>
      <c r="E27" s="268"/>
      <c r="F27" s="268"/>
      <c r="G27" s="255">
        <f>IF(入力!G27="","",入力!G27)</f>
        <v>3</v>
      </c>
      <c r="H27" s="255" t="str">
        <f>IF(入力!H27="","",入力!H27)</f>
        <v/>
      </c>
      <c r="I27" s="255" t="str">
        <f>IF(入力!I27="","",入力!I27)</f>
        <v>八幡台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521956428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佐生　瑛歩</v>
      </c>
      <c r="D29" s="268"/>
      <c r="E29" s="268"/>
      <c r="F29" s="268"/>
      <c r="G29" s="255">
        <f>IF(入力!G29="","",入力!G29)</f>
        <v>3</v>
      </c>
      <c r="H29" s="255" t="str">
        <f>IF(入力!H29="","",入力!H29)</f>
        <v/>
      </c>
      <c r="I29" s="255" t="str">
        <f>IF(入力!I29="","",入力!I29)</f>
        <v>真舟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520785883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前間　遥人</v>
      </c>
      <c r="D31" s="268"/>
      <c r="E31" s="268"/>
      <c r="F31" s="268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真舟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521522579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齊藤　哉斗</v>
      </c>
      <c r="D33" s="268"/>
      <c r="E33" s="268"/>
      <c r="F33" s="268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八幡台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522866061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中村　昊大</v>
      </c>
      <c r="D35" s="268"/>
      <c r="E35" s="268"/>
      <c r="F35" s="268"/>
      <c r="G35" s="255">
        <f>IF(入力!G35="","",入力!G35)</f>
        <v>3</v>
      </c>
      <c r="H35" s="255" t="str">
        <f>IF(入力!H35="","",入力!H35)</f>
        <v/>
      </c>
      <c r="I35" s="255" t="str">
        <f>IF(入力!I35="","",入力!I35)</f>
        <v>八幡台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522866085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齊藤　瑛太</v>
      </c>
      <c r="D37" s="268"/>
      <c r="E37" s="268"/>
      <c r="F37" s="268"/>
      <c r="G37" s="255">
        <f>IF(入力!G37="","",入力!G37)</f>
        <v>3</v>
      </c>
      <c r="H37" s="255" t="str">
        <f>IF(入力!H37="","",入力!H37)</f>
        <v/>
      </c>
      <c r="I37" s="255" t="str">
        <f>IF(入力!I37="","",入力!I37)</f>
        <v>八幡台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522866092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行天　勝星</v>
      </c>
      <c r="D39" s="268"/>
      <c r="E39" s="268"/>
      <c r="F39" s="268"/>
      <c r="G39" s="255">
        <f>IF(入力!G39="","",入力!G39)</f>
        <v>3</v>
      </c>
      <c r="H39" s="255" t="str">
        <f>IF(入力!H39="","",入力!H39)</f>
        <v/>
      </c>
      <c r="I39" s="255" t="str">
        <f>IF(入力!I39="","",入力!I39)</f>
        <v>八幡台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522866078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5" t="s">
        <v>0</v>
      </c>
      <c r="B2" s="255"/>
      <c r="C2" s="258" t="str">
        <f>IF(入力!C3="","",入力!C3)</f>
        <v>ぎおんウェーブ</v>
      </c>
      <c r="D2" s="258"/>
      <c r="E2" s="258"/>
      <c r="F2" s="258"/>
      <c r="G2" s="258"/>
      <c r="H2" s="258"/>
      <c r="I2" s="258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 t="str">
        <f>IF(入力!C4="","",IF(入力!C5="",入力!C4,入力!C4&amp;"　　"&amp;入力!C5))</f>
        <v>433311389　　435798206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中島　宏之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500777584</v>
      </c>
      <c r="H7" s="257"/>
      <c r="I7" s="257"/>
      <c r="J7" s="257" t="str">
        <f>IF(入力!J7="","",入力!J7)</f>
        <v>021065</v>
      </c>
      <c r="K7" s="257"/>
      <c r="L7" s="257"/>
      <c r="M7" s="257" t="str">
        <f>IF(入力!M7="","",入力!M7)</f>
        <v>0217592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19</v>
      </c>
      <c r="B9" s="255"/>
      <c r="C9" s="267" t="str">
        <f>IF(入力!C10="","",入力!C10&amp;"　"&amp;入力!E10)</f>
        <v>鈴木　広美</v>
      </c>
      <c r="D9" s="268"/>
      <c r="E9" s="268"/>
      <c r="F9" s="268"/>
      <c r="G9" s="257">
        <f>IF(入力!G9="","",入力!G9)</f>
        <v>519850189</v>
      </c>
      <c r="H9" s="257"/>
      <c r="I9" s="257"/>
      <c r="J9" s="257" t="str">
        <f>IF(入力!J9="","",入力!J9)</f>
        <v/>
      </c>
      <c r="K9" s="257"/>
      <c r="L9" s="257"/>
      <c r="M9" s="257" t="str">
        <f>IF(入力!M9="","",入力!M9)</f>
        <v>0477251</v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20</v>
      </c>
      <c r="B11" s="255"/>
      <c r="C11" s="267" t="str">
        <f>IF(入力!C12="","",入力!C12&amp;"　"&amp;入力!E12)</f>
        <v>中島　千笑</v>
      </c>
      <c r="D11" s="268"/>
      <c r="E11" s="268"/>
      <c r="F11" s="268"/>
      <c r="G11" s="257">
        <f>IF(入力!G11="","",入力!G11)</f>
        <v>507401271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中島　宏之</v>
      </c>
      <c r="D13" s="268"/>
      <c r="E13" s="268"/>
      <c r="F13" s="268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5" customHeight="1">
      <c r="A14" s="255"/>
      <c r="B14" s="255"/>
      <c r="C14" s="269"/>
      <c r="D14" s="270"/>
      <c r="E14" s="270"/>
      <c r="F14" s="27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" customHeight="1">
      <c r="A15" s="255" t="s">
        <v>5</v>
      </c>
      <c r="B15" s="255"/>
      <c r="C15" s="267" t="str">
        <f>IF(入力!C16="","",入力!C16&amp;"　"&amp;入力!E16)</f>
        <v>中島　宏之</v>
      </c>
      <c r="D15" s="268"/>
      <c r="E15" s="268"/>
      <c r="F15" s="265" t="s">
        <v>22</v>
      </c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ht="15" customHeight="1">
      <c r="A16" s="255"/>
      <c r="B16" s="255"/>
      <c r="C16" s="269"/>
      <c r="D16" s="270"/>
      <c r="E16" s="270"/>
      <c r="F16" s="266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 ht="14.4" customHeight="1">
      <c r="A17" s="255" t="s">
        <v>6</v>
      </c>
      <c r="B17" s="255"/>
      <c r="C17" s="258" t="str">
        <f>IF(入力!C17="","",入力!C17&amp;"　"&amp;入力!E17)</f>
        <v>木更津市祇園4-17-13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090-1614-4198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090－1614－4198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佐生　結愛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真舟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519850158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大竹　琉偉</v>
      </c>
      <c r="D27" s="268"/>
      <c r="E27" s="268"/>
      <c r="F27" s="268"/>
      <c r="G27" s="255">
        <f>IF(入力!G27="","",入力!G27)</f>
        <v>3</v>
      </c>
      <c r="H27" s="255" t="str">
        <f>IF(入力!H27="","",入力!H27)</f>
        <v/>
      </c>
      <c r="I27" s="255" t="str">
        <f>IF(入力!I27="","",入力!I27)</f>
        <v>八幡台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521956428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佐生　瑛歩</v>
      </c>
      <c r="D29" s="268"/>
      <c r="E29" s="268"/>
      <c r="F29" s="268"/>
      <c r="G29" s="255">
        <f>IF(入力!G29="","",入力!G29)</f>
        <v>3</v>
      </c>
      <c r="H29" s="255" t="str">
        <f>IF(入力!H29="","",入力!H29)</f>
        <v/>
      </c>
      <c r="I29" s="255" t="str">
        <f>IF(入力!I29="","",入力!I29)</f>
        <v>真舟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520785883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前間　遥人</v>
      </c>
      <c r="D31" s="268"/>
      <c r="E31" s="268"/>
      <c r="F31" s="268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真舟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521522579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齊藤　哉斗</v>
      </c>
      <c r="D33" s="268"/>
      <c r="E33" s="268"/>
      <c r="F33" s="268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八幡台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522866061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中村　昊大</v>
      </c>
      <c r="D35" s="268"/>
      <c r="E35" s="268"/>
      <c r="F35" s="268"/>
      <c r="G35" s="255">
        <f>IF(入力!G35="","",入力!G35)</f>
        <v>3</v>
      </c>
      <c r="H35" s="255" t="str">
        <f>IF(入力!H35="","",入力!H35)</f>
        <v/>
      </c>
      <c r="I35" s="255" t="str">
        <f>IF(入力!I35="","",入力!I35)</f>
        <v>八幡台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522866085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齊藤　瑛太</v>
      </c>
      <c r="D37" s="268"/>
      <c r="E37" s="268"/>
      <c r="F37" s="268"/>
      <c r="G37" s="255">
        <f>IF(入力!G37="","",入力!G37)</f>
        <v>3</v>
      </c>
      <c r="H37" s="255" t="str">
        <f>IF(入力!H37="","",入力!H37)</f>
        <v/>
      </c>
      <c r="I37" s="255" t="str">
        <f>IF(入力!I37="","",入力!I37)</f>
        <v>八幡台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522866092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行天　勝星</v>
      </c>
      <c r="D39" s="268"/>
      <c r="E39" s="268"/>
      <c r="F39" s="268"/>
      <c r="G39" s="255">
        <f>IF(入力!G39="","",入力!G39)</f>
        <v>3</v>
      </c>
      <c r="H39" s="255" t="str">
        <f>IF(入力!H39="","",入力!H39)</f>
        <v/>
      </c>
      <c r="I39" s="255" t="str">
        <f>IF(入力!I39="","",入力!I39)</f>
        <v>八幡台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522866078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0" customWidth="1"/>
    <col min="2" max="2" width="27" style="20" customWidth="1"/>
    <col min="3" max="16384" width="9" style="20"/>
  </cols>
  <sheetData>
    <row r="1" spans="1:41">
      <c r="A1" s="425" t="s">
        <v>80</v>
      </c>
      <c r="B1" s="425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3.8" thickBot="1">
      <c r="A2" s="425"/>
      <c r="B2" s="425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3.8" thickBot="1">
      <c r="C3" s="24"/>
      <c r="D3" s="24"/>
      <c r="G3" s="28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2" t="s">
        <v>88</v>
      </c>
      <c r="I4" s="22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6" t="str">
        <f>IF(入力!J3="","",入力!J3)</f>
        <v>男女混合</v>
      </c>
      <c r="I5" s="26">
        <f>入力!Y25</f>
        <v>6</v>
      </c>
      <c r="J5" s="433" t="str">
        <f>IF(入力!A55="","",入力!A55)</f>
        <v>小さいことは良いことだ！「やる気！元気！！本気！！！」
内弁慶なお嬢さまと、その取り巻きで宇宙人のメンズたちが繰り広げる戦いに刮目あれ！
「つながる心がみんなの力」を合言葉に、男女混合４年目の戦いに挑みます！</v>
      </c>
      <c r="K5" s="434"/>
      <c r="L5" s="434"/>
      <c r="M5" s="434"/>
      <c r="N5" s="434"/>
      <c r="O5" s="434"/>
      <c r="P5" s="434"/>
      <c r="Q5" s="435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433311389</v>
      </c>
      <c r="B7" s="30" t="str">
        <f>IF(入力!C3="","",入力!C3)</f>
        <v>ぎおんウェーブ</v>
      </c>
      <c r="C7" s="30" t="str">
        <f>IF(入力!C2="","",入力!C2)</f>
        <v>ギオンウェーブ</v>
      </c>
      <c r="D7" s="30" t="str">
        <f>IF(入力!AE3="","",入力!AE3)</f>
        <v/>
      </c>
      <c r="E7" s="30" t="str">
        <f>IF(入力!J3="","",入力!J3)</f>
        <v>男女混合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久留里</v>
      </c>
      <c r="S7" s="30" t="str">
        <f>IF(入力!AE5="","",入力!AE5)</f>
        <v>祇園</v>
      </c>
      <c r="T7" s="30"/>
      <c r="U7" s="30">
        <f>IF(入力!C4="","",入力!C4)</f>
        <v>433311389</v>
      </c>
      <c r="V7" s="30">
        <f>IF(入力!C5="","",入力!C5)</f>
        <v>435798206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3.8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3.8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中島</v>
      </c>
      <c r="D16" s="30" t="str">
        <f>IF(入力!E8="","",入力!E8)</f>
        <v>宏之</v>
      </c>
      <c r="E16" s="30" t="str">
        <f>IF(入力!C7="","",入力!C7)</f>
        <v>ナカジマ</v>
      </c>
      <c r="F16" s="30" t="str">
        <f>IF(入力!E7="","",入力!E7)</f>
        <v>ヒロユキ</v>
      </c>
      <c r="G16" s="30">
        <f>IF(入力!G7="","",入力!G7)</f>
        <v>500777584</v>
      </c>
      <c r="H16" s="30" t="str">
        <f>IF(入力!J7="","",入力!J7)</f>
        <v>021065</v>
      </c>
      <c r="I16" s="30" t="str">
        <f>IF(入力!M7="","",入力!M7)</f>
        <v>0217592</v>
      </c>
      <c r="J16" s="30"/>
      <c r="K16" s="30"/>
      <c r="L16" s="30">
        <f>IF(入力!AT7="","",入力!AT7)</f>
        <v>46</v>
      </c>
      <c r="M16" s="30"/>
      <c r="N16" s="30"/>
      <c r="O16" s="30"/>
      <c r="P16" s="30"/>
      <c r="Q16" s="30"/>
      <c r="R16" s="30" t="str">
        <f>IF(入力!R7="","",入力!R7)</f>
        <v>292</v>
      </c>
      <c r="S16" s="30" t="str">
        <f>IF(入力!W7="","",入力!W7)</f>
        <v>0052</v>
      </c>
      <c r="T16" s="30" t="str">
        <f>IF(入力!P8="","",入力!P8)</f>
        <v>木更津市祇園4-17-13</v>
      </c>
      <c r="U16" s="30" t="str">
        <f>IF(入力!AL7="","",入力!AL7)</f>
        <v>090</v>
      </c>
      <c r="V16" s="30" t="str">
        <f>IF(入力!AK8="","",入力!AK8)</f>
        <v>1614</v>
      </c>
      <c r="W16" s="30" t="str">
        <f>IF(入力!AP8="","",入力!AP8)</f>
        <v>4198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鈴木</v>
      </c>
      <c r="D17" s="30" t="str">
        <f>IF(入力!E10="","",入力!E10)</f>
        <v>広美</v>
      </c>
      <c r="E17" s="30" t="str">
        <f>IF(入力!C9="","",入力!C9)</f>
        <v>スズキ</v>
      </c>
      <c r="F17" s="30" t="str">
        <f>IF(入力!E9="","",入力!E9)</f>
        <v>ヒロミ</v>
      </c>
      <c r="G17" s="30">
        <f>IF(入力!G9="","",入力!G9)</f>
        <v>519850189</v>
      </c>
      <c r="H17" s="30" t="str">
        <f>IF(入力!J9="","",入力!J9)</f>
        <v/>
      </c>
      <c r="I17" s="30" t="str">
        <f>IF(入力!M9="","",入力!M9)</f>
        <v>0477251</v>
      </c>
      <c r="J17" s="30"/>
      <c r="K17" s="30"/>
      <c r="L17" s="30">
        <f>IF(入力!AT9="","",入力!AT9)</f>
        <v>42</v>
      </c>
      <c r="M17" s="30"/>
      <c r="N17" s="30"/>
      <c r="O17" s="30"/>
      <c r="P17" s="30"/>
      <c r="Q17" s="30"/>
      <c r="R17" s="30" t="str">
        <f>IF(入力!R9="","",入力!R9)</f>
        <v>292</v>
      </c>
      <c r="S17" s="30" t="str">
        <f>IF(入力!W9="","",入力!W9)</f>
        <v>0052</v>
      </c>
      <c r="T17" s="30" t="str">
        <f>IF(入力!P10="","",入力!P10)</f>
        <v>木更津市祇園4-21-18</v>
      </c>
      <c r="U17" s="30" t="str">
        <f>IF(入力!AL9="","",入力!AL9)</f>
        <v/>
      </c>
      <c r="V17" s="30" t="str">
        <f>IF(入力!AK10="","",入力!AK10)</f>
        <v/>
      </c>
      <c r="W17" s="30" t="str">
        <f>IF(入力!AP10="","",入力!AP10)</f>
        <v/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中島</v>
      </c>
      <c r="D20" s="30" t="str">
        <f>IF(入力!E12="","",入力!E12)</f>
        <v>千笑</v>
      </c>
      <c r="E20" s="30" t="str">
        <f>IF(入力!C11="","",入力!C11)</f>
        <v>ナカジマ</v>
      </c>
      <c r="F20" s="30" t="str">
        <f>IF(入力!E11="","",入力!E11)</f>
        <v>チエミ</v>
      </c>
      <c r="G20" s="30">
        <f>IF(入力!G11="","",入力!G11)</f>
        <v>507401271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19</v>
      </c>
      <c r="M20" s="30"/>
      <c r="N20" s="30"/>
      <c r="O20" s="30"/>
      <c r="P20" s="30"/>
      <c r="Q20" s="30"/>
      <c r="R20" s="30" t="str">
        <f>IF(入力!R11="","",入力!R11)</f>
        <v>292</v>
      </c>
      <c r="S20" s="30" t="str">
        <f>IF(入力!W11="","",入力!W11)</f>
        <v>0052</v>
      </c>
      <c r="T20" s="30" t="str">
        <f>IF(入力!P12="","",入力!P12)</f>
        <v>木更津市祇園4-17-13</v>
      </c>
      <c r="U20" s="30" t="str">
        <f>IF(入力!AL11="","",入力!AL11)</f>
        <v/>
      </c>
      <c r="V20" s="30" t="str">
        <f>IF(入力!AK12="","",入力!AK12)</f>
        <v/>
      </c>
      <c r="W20" s="30" t="str">
        <f>IF(入力!AP12="","",入力!AP12)</f>
        <v/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中島</v>
      </c>
      <c r="D22" s="30" t="str">
        <f>IF(入力!E16="","",入力!E16)</f>
        <v>宏之</v>
      </c>
      <c r="E22" s="30" t="str">
        <f>IF(入力!C15="","",入力!C15)</f>
        <v>ナカジマ</v>
      </c>
      <c r="F22" s="30" t="str">
        <f>IF(入力!E15="","",入力!E15)</f>
        <v>ヒロユキ</v>
      </c>
      <c r="G22" s="30"/>
      <c r="H22" s="30"/>
      <c r="I22" s="30"/>
      <c r="J22" s="30"/>
      <c r="K22" s="30"/>
      <c r="L22" s="30">
        <f>IF(入力!AT15="","",入力!AT15)</f>
        <v>46</v>
      </c>
      <c r="M22" s="30"/>
      <c r="N22" s="30" t="str">
        <f>IF(入力!C21="","",入力!C21)</f>
        <v>090</v>
      </c>
      <c r="O22" s="30">
        <f>IF(入力!E21="","",入力!E21)</f>
        <v>1614</v>
      </c>
      <c r="P22" s="30">
        <f>IF(入力!G21="","",入力!G21)</f>
        <v>4198</v>
      </c>
      <c r="Q22" s="30"/>
      <c r="R22" s="30" t="str">
        <f>IF(入力!R15="","",入力!R15)</f>
        <v>292</v>
      </c>
      <c r="S22" s="30" t="str">
        <f>IF(入力!W15="","",入力!W15)</f>
        <v>0052</v>
      </c>
      <c r="T22" s="30" t="str">
        <f>IF(入力!P16="","",入力!P16)</f>
        <v>木更津市祇園4-17-13</v>
      </c>
      <c r="U22" s="30" t="str">
        <f>IF(入力!AL15="","",入力!AL15)</f>
        <v>090</v>
      </c>
      <c r="V22" s="30" t="str">
        <f>IF(入力!AK16="","",入力!AK16)</f>
        <v>1614</v>
      </c>
      <c r="W22" s="30" t="str">
        <f>IF(入力!AP16="","",入力!AP16)</f>
        <v>4198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中島</v>
      </c>
      <c r="D23" s="30" t="str">
        <f>IF(入力!$E$14="","",入力!$E$14)</f>
        <v>宏之</v>
      </c>
      <c r="E23" s="30" t="str">
        <f>IF(入力!$C$13="","",入力!$C$13)</f>
        <v>ナカジマ</v>
      </c>
      <c r="F23" s="30" t="str">
        <f>IF(入力!$E$13="","",入力!$E$13)</f>
        <v>ヒロユキ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佐生</v>
      </c>
      <c r="D24" s="66" t="str">
        <f>VLOOKUP($B$51,$A$53:$F$352,4)</f>
        <v>結愛</v>
      </c>
      <c r="E24" s="66" t="str">
        <f>VLOOKUP($B$51,$A$53:$F$352,5)</f>
        <v>サショウ</v>
      </c>
      <c r="F24" s="66" t="str">
        <f>VLOOKUP($B$51,$A$53:$F$352,6)</f>
        <v>ユア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3.8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3.8" thickBot="1">
      <c r="A50" s="34"/>
      <c r="B50" s="35"/>
    </row>
    <row r="51" spans="1:41" ht="13.8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 t="str">
        <f>IF(入力!B25="","",入力!B25)</f>
        <v>①</v>
      </c>
      <c r="C53" s="30" t="str">
        <f>IF(入力!C26="","",入力!C26)</f>
        <v>佐生</v>
      </c>
      <c r="D53" s="30" t="str">
        <f>IF(入力!E26="","",入力!E26)</f>
        <v>結愛</v>
      </c>
      <c r="E53" s="30" t="str">
        <f>IF(入力!C25="","",入力!C25)</f>
        <v>サショウ</v>
      </c>
      <c r="F53" s="30" t="str">
        <f>IF(入力!E25="","",入力!E25)</f>
        <v>ユア</v>
      </c>
      <c r="G53" s="30">
        <f>IF(入力!M25="","",入力!M25)</f>
        <v>519850158</v>
      </c>
      <c r="H53" s="30" t="str">
        <f>IF(入力!I25="","",入力!I25)</f>
        <v>真舟</v>
      </c>
      <c r="I53" s="30">
        <f>IF(入力!G25="","",入力!G25)</f>
        <v>6</v>
      </c>
      <c r="J53" s="30">
        <f>IF(入力!P25="","",入力!P25)</f>
        <v>160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大竹</v>
      </c>
      <c r="D54" s="30" t="str">
        <f>IF(入力!E28="","",入力!E28)</f>
        <v>琉偉</v>
      </c>
      <c r="E54" s="30" t="str">
        <f>IF(入力!C27="","",入力!C27)</f>
        <v>オオタケ</v>
      </c>
      <c r="F54" s="30" t="str">
        <f>IF(入力!E27="","",入力!E27)</f>
        <v>ロイ</v>
      </c>
      <c r="G54" s="30">
        <f>IF(入力!M27="","",入力!M27)</f>
        <v>521956428</v>
      </c>
      <c r="H54" s="30" t="str">
        <f>IF(入力!I27="","",入力!I27)</f>
        <v>八幡台</v>
      </c>
      <c r="I54" s="30">
        <f>IF(入力!G27="","",入力!G27)</f>
        <v>3</v>
      </c>
      <c r="J54" s="30">
        <f>IF(入力!P27="","",入力!P27)</f>
        <v>133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佐生</v>
      </c>
      <c r="D55" s="30" t="str">
        <f>IF(入力!E30="","",入力!E30)</f>
        <v>瑛歩</v>
      </c>
      <c r="E55" s="30" t="str">
        <f>IF(入力!C29="","",入力!C29)</f>
        <v>サショウ</v>
      </c>
      <c r="F55" s="30" t="str">
        <f>IF(入力!E29="","",入力!E29)</f>
        <v>アキト</v>
      </c>
      <c r="G55" s="30">
        <f>IF(入力!M29="","",入力!M29)</f>
        <v>520785883</v>
      </c>
      <c r="H55" s="30" t="str">
        <f>IF(入力!I29="","",入力!I29)</f>
        <v>真舟</v>
      </c>
      <c r="I55" s="30">
        <f>IF(入力!G29="","",入力!G29)</f>
        <v>3</v>
      </c>
      <c r="J55" s="30">
        <f>IF(入力!P29="","",入力!P29)</f>
        <v>134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前間</v>
      </c>
      <c r="D56" s="30" t="str">
        <f>IF(入力!E32="","",入力!E32)</f>
        <v>遥人</v>
      </c>
      <c r="E56" s="30" t="str">
        <f>IF(入力!C31="","",入力!C31)</f>
        <v>マエマ</v>
      </c>
      <c r="F56" s="30" t="str">
        <f>IF(入力!E31="","",入力!E31)</f>
        <v>ハルト</v>
      </c>
      <c r="G56" s="30">
        <f>IF(入力!M31="","",入力!M31)</f>
        <v>521522579</v>
      </c>
      <c r="H56" s="30" t="str">
        <f>IF(入力!I31="","",入力!I31)</f>
        <v>真舟</v>
      </c>
      <c r="I56" s="30">
        <f>IF(入力!G31="","",入力!G31)</f>
        <v>5</v>
      </c>
      <c r="J56" s="30">
        <f>IF(入力!P31="","",入力!P31)</f>
        <v>134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齊藤</v>
      </c>
      <c r="D57" s="30" t="str">
        <f>IF(入力!E34="","",入力!E34)</f>
        <v>哉斗</v>
      </c>
      <c r="E57" s="30" t="str">
        <f>IF(入力!C33="","",入力!C33)</f>
        <v>サイトウ</v>
      </c>
      <c r="F57" s="30" t="str">
        <f>IF(入力!E33="","",入力!E33)</f>
        <v>カナト</v>
      </c>
      <c r="G57" s="30">
        <f>IF(入力!M33="","",入力!M33)</f>
        <v>522866061</v>
      </c>
      <c r="H57" s="30" t="str">
        <f>IF(入力!I33="","",入力!I33)</f>
        <v>八幡台</v>
      </c>
      <c r="I57" s="30">
        <f>IF(入力!G33="","",入力!G33)</f>
        <v>5</v>
      </c>
      <c r="J57" s="30">
        <f>IF(入力!P33="","",入力!P33)</f>
        <v>138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中村</v>
      </c>
      <c r="D58" s="30" t="str">
        <f>IF(入力!E36="","",入力!E36)</f>
        <v>昊大</v>
      </c>
      <c r="E58" s="30" t="str">
        <f>IF(入力!C35="","",入力!C35)</f>
        <v>ナカムラ</v>
      </c>
      <c r="F58" s="30" t="str">
        <f>IF(入力!E35="","",入力!E35)</f>
        <v>コウタ</v>
      </c>
      <c r="G58" s="30">
        <f>IF(入力!M35="","",入力!M35)</f>
        <v>522866085</v>
      </c>
      <c r="H58" s="30" t="str">
        <f>IF(入力!I35="","",入力!I35)</f>
        <v>八幡台</v>
      </c>
      <c r="I58" s="30">
        <f>IF(入力!G35="","",入力!G35)</f>
        <v>3</v>
      </c>
      <c r="J58" s="30">
        <f>IF(入力!P35="","",入力!P35)</f>
        <v>133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齊藤</v>
      </c>
      <c r="D59" s="30" t="str">
        <f>IF(入力!E38="","",入力!E38)</f>
        <v>瑛太</v>
      </c>
      <c r="E59" s="30" t="str">
        <f>IF(入力!C37="","",入力!C37)</f>
        <v>サイトウ</v>
      </c>
      <c r="F59" s="30" t="str">
        <f>IF(入力!E37="","",入力!E37)</f>
        <v>エイタ</v>
      </c>
      <c r="G59" s="30">
        <f>IF(入力!M37="","",入力!M37)</f>
        <v>522866092</v>
      </c>
      <c r="H59" s="30" t="str">
        <f>IF(入力!I37="","",入力!I37)</f>
        <v>八幡台</v>
      </c>
      <c r="I59" s="30">
        <f>IF(入力!G37="","",入力!G37)</f>
        <v>3</v>
      </c>
      <c r="J59" s="30">
        <f>IF(入力!P37="","",入力!P37)</f>
        <v>130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行天</v>
      </c>
      <c r="D60" s="30" t="str">
        <f>IF(入力!E40="","",入力!E40)</f>
        <v>勝星</v>
      </c>
      <c r="E60" s="30" t="str">
        <f>IF(入力!C39="","",入力!C39)</f>
        <v>ギョウテン</v>
      </c>
      <c r="F60" s="30" t="str">
        <f>IF(入力!E39="","",入力!E39)</f>
        <v>ショウセイ</v>
      </c>
      <c r="G60" s="30">
        <f>IF(入力!M39="","",入力!M39)</f>
        <v>522866078</v>
      </c>
      <c r="H60" s="30" t="str">
        <f>IF(入力!I39="","",入力!I39)</f>
        <v>八幡台</v>
      </c>
      <c r="I60" s="30">
        <f>IF(入力!G39="","",入力!G39)</f>
        <v>3</v>
      </c>
      <c r="J60" s="30">
        <f>IF(入力!P39="","",入力!P39)</f>
        <v>131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 t="str">
        <f>IF(入力!B41="","",入力!B41)</f>
        <v/>
      </c>
      <c r="C61" s="30" t="str">
        <f>IF(入力!C42="","",入力!C42)</f>
        <v/>
      </c>
      <c r="D61" s="30" t="str">
        <f>IF(入力!E42="","",入力!E42)</f>
        <v/>
      </c>
      <c r="E61" s="30" t="str">
        <f>IF(入力!C41="","",入力!C41)</f>
        <v/>
      </c>
      <c r="F61" s="30" t="str">
        <f>IF(入力!E41="","",入力!E41)</f>
        <v/>
      </c>
      <c r="G61" s="30" t="str">
        <f>IF(入力!M41="","",入力!M41)</f>
        <v/>
      </c>
      <c r="H61" s="30" t="str">
        <f>IF(入力!I41="","",入力!I41)</f>
        <v/>
      </c>
      <c r="I61" s="30" t="str">
        <f>IF(入力!G41="","",入力!G41)</f>
        <v/>
      </c>
      <c r="J61" s="30" t="str">
        <f>IF(入力!P41="","",入力!P41)</f>
        <v/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 t="str">
        <f>IF(入力!B43="","",入力!B43)</f>
        <v/>
      </c>
      <c r="C62" s="30" t="str">
        <f>IF(入力!C44="","",入力!C44)</f>
        <v/>
      </c>
      <c r="D62" s="30" t="str">
        <f>IF(入力!E44="","",入力!E44)</f>
        <v/>
      </c>
      <c r="E62" s="30" t="str">
        <f>IF(入力!C43="","",入力!C43)</f>
        <v/>
      </c>
      <c r="F62" s="30" t="str">
        <f>IF(入力!E43="","",入力!E43)</f>
        <v/>
      </c>
      <c r="G62" s="30" t="str">
        <f>IF(入力!M43="","",入力!M43)</f>
        <v/>
      </c>
      <c r="H62" s="30" t="str">
        <f>IF(入力!I43="","",入力!I43)</f>
        <v/>
      </c>
      <c r="I62" s="30" t="str">
        <f>IF(入力!G43="","",入力!G43)</f>
        <v/>
      </c>
      <c r="J62" s="30" t="str">
        <f>IF(入力!P43="","",入力!P43)</f>
        <v/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 t="str">
        <f>IF(入力!B45="","",入力!B45)</f>
        <v/>
      </c>
      <c r="C63" s="30" t="str">
        <f>IF(入力!C46="","",入力!C46)</f>
        <v/>
      </c>
      <c r="D63" s="30" t="str">
        <f>IF(入力!E46="","",入力!E46)</f>
        <v/>
      </c>
      <c r="E63" s="30" t="str">
        <f>IF(入力!C45="","",入力!C45)</f>
        <v/>
      </c>
      <c r="F63" s="30" t="str">
        <f>IF(入力!E45="","",入力!E45)</f>
        <v/>
      </c>
      <c r="G63" s="30" t="str">
        <f>IF(入力!M45="","",入力!M45)</f>
        <v/>
      </c>
      <c r="H63" s="30" t="str">
        <f>IF(入力!I45="","",入力!I45)</f>
        <v/>
      </c>
      <c r="I63" s="30" t="str">
        <f>IF(入力!G45="","",入力!G45)</f>
        <v/>
      </c>
      <c r="J63" s="30" t="str">
        <f>IF(入力!P45="","",入力!P45)</f>
        <v/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 t="str">
        <f>IF(入力!B47="","",入力!B47)</f>
        <v/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/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2022-09-17T11:53:55Z</cp:lastPrinted>
  <dcterms:created xsi:type="dcterms:W3CDTF">2014-04-05T09:56:00Z</dcterms:created>
  <dcterms:modified xsi:type="dcterms:W3CDTF">2023-05-14T07:53:05Z</dcterms:modified>
</cp:coreProperties>
</file>