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2024\"/>
    </mc:Choice>
  </mc:AlternateContent>
  <xr:revisionPtr revIDLastSave="0" documentId="13_ncr:1_{99C7A082-8B77-4407-858A-95492142530C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<sst xmlns="http://schemas.openxmlformats.org/spreadsheetml/2006/main" count="280" uniqueCount="211">
  <si>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</si>
  <si>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</si>
  <si>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</si>
  <si>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</si>
  <si>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</si>
  <si>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</si>
  <si>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</si>
  <si>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</si>
  <si>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</si>
  <si>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</si>
  <si>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</si>
  <si>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</si>
  <si>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</si>
  <si>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</si>
  <si>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</si>
  <si>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</si>
  <si>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</si>
  <si>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</si>
  <si>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</si>
  <si>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</si>
  <si>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</si>
  <si>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</si>
  <si>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</si>
  <si>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</si>
  <si>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</si>
  <si>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</si>
  <si>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</si>
  <si>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</si>
  <si>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</si>
  <si>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</si>
  <si>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</si>
  <si>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</si>
  <si>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</si>
  <si>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</si>
  <si>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</si>
  <si>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</si>
  <si>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</si>
  <si>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</si>
  <si>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</si>
  <si>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</si>
  <si>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</si>
  <si>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</si>
  <si>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</si>
  <si>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</si>
  <si>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</si>
  <si>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</si>
  <si>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</si>
  <si>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</si>
  <si>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</si>
  <si>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</si>
  <si>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</si>
  <si>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</si>
  <si>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</si>
  <si>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</si>
  <si>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</si>
  <si>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</si>
  <si>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</si>
  <si>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</si>
  <si>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</si>
  <si>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</si>
  <si>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</si>
  <si>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</si>
  <si>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</si>
  <si>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</si>
  <si>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</si>
  <si>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</si>
  <si>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</si>
  <si>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</si>
  <si>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</si>
  <si>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</si>
  <si>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</si>
  <si>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</si>
  <si>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</si>
  <si>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</si>
  <si>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</si>
  <si>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</si>
  <si>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</si>
  <si>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</si>
  <si>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</si>
  <si>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</si>
  <si>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</si>
  <si>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</si>
  <si>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</si>
  <si>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</si>
  <si>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</si>
  <si>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</si>
  <si>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</si>
  <si>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</si>
  <si>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</si>
  <si>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</si>
  <si>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</si>
  <si>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</si>
  <si>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</si>
  <si>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</si>
  <si>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</si>
  <si>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</si>
  <si>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</si>
  <si>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</si>
  <si>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</si>
  <si>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</si>
  <si>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</si>
  <si>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</si>
  <si>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</si>
  <si>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</si>
  <si>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</si>
  <si>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</si>
  <si>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</si>
  <si>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</si>
  <si>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</si>
  <si>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</si>
  <si>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</si>
  <si>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</si>
  <si>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</si>
  <si>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</si>
  <si>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</si>
  <si>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</si>
  <si>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</si>
  <si>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</si>
  <si>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</si>
  <si>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</si>
  <si>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</si>
  <si>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</si>
  <si>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</si>
  <si>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</si>
  <si>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</si>
  <si>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</si>
  <si>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</si>
  <si>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</si>
  <si>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</si>
  <si>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</si>
  <si>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</si>
  <si>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</si>
  <si>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カヤダジュニアバレーボールクラブ</t>
    <phoneticPr fontId="2"/>
  </si>
  <si>
    <t>萱田ジュニアバレーボールクラブ</t>
    <rPh sb="0" eb="2">
      <t>カヤダ</t>
    </rPh>
    <phoneticPr fontId="2"/>
  </si>
  <si>
    <t>八千代市</t>
    <rPh sb="0" eb="4">
      <t>ヤチヨシ</t>
    </rPh>
    <phoneticPr fontId="2"/>
  </si>
  <si>
    <t>東葉高速</t>
    <phoneticPr fontId="2"/>
  </si>
  <si>
    <t>八千代中央</t>
    <phoneticPr fontId="2"/>
  </si>
  <si>
    <t>エンドウ</t>
    <phoneticPr fontId="2"/>
  </si>
  <si>
    <t>マサノリ</t>
    <phoneticPr fontId="2"/>
  </si>
  <si>
    <t>遠藤</t>
    <rPh sb="0" eb="2">
      <t>エンドウ</t>
    </rPh>
    <phoneticPr fontId="2"/>
  </si>
  <si>
    <t>将憲</t>
    <rPh sb="0" eb="2">
      <t>ショウケン</t>
    </rPh>
    <phoneticPr fontId="2"/>
  </si>
  <si>
    <t>ヤマダ</t>
    <phoneticPr fontId="2"/>
  </si>
  <si>
    <t>サトミ</t>
    <phoneticPr fontId="2"/>
  </si>
  <si>
    <t>山田</t>
    <rPh sb="0" eb="2">
      <t>ヤマダ</t>
    </rPh>
    <phoneticPr fontId="2"/>
  </si>
  <si>
    <t>曉美</t>
    <rPh sb="0" eb="2">
      <t>サトミ</t>
    </rPh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</si>
  <si>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</si>
  <si>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千葉県八千代市大和田新田481-106</t>
    <rPh sb="0" eb="3">
      <t>チバケン</t>
    </rPh>
    <rPh sb="3" eb="7">
      <t>ヤチヨシ</t>
    </rPh>
    <rPh sb="7" eb="10">
      <t>オオワダ</t>
    </rPh>
    <rPh sb="10" eb="12">
      <t>シンデン</t>
    </rPh>
    <phoneticPr fontId="2"/>
  </si>
  <si>
    <t>276</t>
    <phoneticPr fontId="2"/>
  </si>
  <si>
    <t>0042</t>
    <phoneticPr fontId="2"/>
  </si>
  <si>
    <t>0046</t>
    <phoneticPr fontId="2"/>
  </si>
  <si>
    <t>090</t>
    <phoneticPr fontId="2"/>
  </si>
  <si>
    <t>7732</t>
    <phoneticPr fontId="2"/>
  </si>
  <si>
    <t>2345</t>
    <phoneticPr fontId="2"/>
  </si>
  <si>
    <t>9004</t>
    <phoneticPr fontId="2"/>
  </si>
  <si>
    <t>6657</t>
    <phoneticPr fontId="2"/>
  </si>
  <si>
    <t>サエコ</t>
    <phoneticPr fontId="2"/>
  </si>
  <si>
    <t>砂絵子</t>
    <rPh sb="0" eb="2">
      <t>スナエ</t>
    </rPh>
    <rPh sb="2" eb="3">
      <t>コ</t>
    </rPh>
    <phoneticPr fontId="2"/>
  </si>
  <si>
    <t>①</t>
    <phoneticPr fontId="2"/>
  </si>
  <si>
    <t>ユズキ</t>
    <phoneticPr fontId="2"/>
  </si>
  <si>
    <t>八千代市立萱田小学校</t>
    <rPh sb="0" eb="10">
      <t>ヤチヨシリツカヤダショウガッコウ</t>
    </rPh>
    <phoneticPr fontId="2"/>
  </si>
  <si>
    <t>柚樹</t>
    <rPh sb="0" eb="2">
      <t>ユズキ</t>
    </rPh>
    <phoneticPr fontId="2"/>
  </si>
  <si>
    <t>ノハラ</t>
    <phoneticPr fontId="2"/>
  </si>
  <si>
    <t>アン</t>
    <phoneticPr fontId="2"/>
  </si>
  <si>
    <t>八千代市立大和田南小学校</t>
    <rPh sb="5" eb="9">
      <t>オオワダミナミ</t>
    </rPh>
    <phoneticPr fontId="2"/>
  </si>
  <si>
    <t>野原</t>
    <rPh sb="0" eb="2">
      <t>ノハラ</t>
    </rPh>
    <phoneticPr fontId="2"/>
  </si>
  <si>
    <t>杏</t>
    <rPh sb="0" eb="1">
      <t>アン</t>
    </rPh>
    <phoneticPr fontId="2"/>
  </si>
  <si>
    <t>ミムラ</t>
    <phoneticPr fontId="2"/>
  </si>
  <si>
    <t>オトハ</t>
    <phoneticPr fontId="2"/>
  </si>
  <si>
    <t>八千代市立高津小学校</t>
    <rPh sb="5" eb="7">
      <t>タカツ</t>
    </rPh>
    <phoneticPr fontId="2"/>
  </si>
  <si>
    <t>三村</t>
    <rPh sb="0" eb="2">
      <t>ミムラ</t>
    </rPh>
    <phoneticPr fontId="2"/>
  </si>
  <si>
    <t>乙葉</t>
    <rPh sb="0" eb="2">
      <t>オトハ</t>
    </rPh>
    <phoneticPr fontId="2"/>
  </si>
  <si>
    <t>ヨシクラ</t>
    <phoneticPr fontId="2"/>
  </si>
  <si>
    <t>ハルカ</t>
    <phoneticPr fontId="2"/>
  </si>
  <si>
    <t>八千代市立萱田小学校</t>
    <phoneticPr fontId="2"/>
  </si>
  <si>
    <t>吉倉</t>
    <rPh sb="0" eb="2">
      <t>ヨシクラ</t>
    </rPh>
    <phoneticPr fontId="2"/>
  </si>
  <si>
    <t>悠華</t>
    <rPh sb="0" eb="1">
      <t>ハルカ</t>
    </rPh>
    <rPh sb="1" eb="2">
      <t>ハナ</t>
    </rPh>
    <phoneticPr fontId="2"/>
  </si>
  <si>
    <t>スギヤマ</t>
    <phoneticPr fontId="2"/>
  </si>
  <si>
    <t>ヤイ</t>
    <phoneticPr fontId="2"/>
  </si>
  <si>
    <t>八千代市立大和田小学校</t>
    <rPh sb="5" eb="8">
      <t>オオワダ</t>
    </rPh>
    <phoneticPr fontId="2"/>
  </si>
  <si>
    <t>杉山</t>
    <rPh sb="0" eb="2">
      <t>スギヤマ</t>
    </rPh>
    <phoneticPr fontId="2"/>
  </si>
  <si>
    <t>弥衣</t>
    <rPh sb="0" eb="1">
      <t>ヤ</t>
    </rPh>
    <rPh sb="1" eb="2">
      <t>イ</t>
    </rPh>
    <phoneticPr fontId="2"/>
  </si>
  <si>
    <t>サカモト</t>
    <phoneticPr fontId="2"/>
  </si>
  <si>
    <t>ユズネ</t>
    <phoneticPr fontId="2"/>
  </si>
  <si>
    <t>八千代市立阿蘇米本学園</t>
    <rPh sb="0" eb="5">
      <t>ヤチヨシリツ</t>
    </rPh>
    <rPh sb="5" eb="11">
      <t>アソヨナモトガクエン</t>
    </rPh>
    <phoneticPr fontId="2"/>
  </si>
  <si>
    <t>坂元</t>
    <rPh sb="0" eb="2">
      <t>サカモト</t>
    </rPh>
    <phoneticPr fontId="2"/>
  </si>
  <si>
    <t>柚寧</t>
    <rPh sb="0" eb="1">
      <t>ユズ</t>
    </rPh>
    <rPh sb="1" eb="2">
      <t>ネイ</t>
    </rPh>
    <phoneticPr fontId="2"/>
  </si>
  <si>
    <t>イマムラ</t>
    <phoneticPr fontId="2"/>
  </si>
  <si>
    <t>チアキ</t>
    <phoneticPr fontId="2"/>
  </si>
  <si>
    <t>今村</t>
    <rPh sb="0" eb="2">
      <t>イマムラ</t>
    </rPh>
    <phoneticPr fontId="2"/>
  </si>
  <si>
    <t>千明</t>
    <rPh sb="0" eb="2">
      <t>チアキ</t>
    </rPh>
    <phoneticPr fontId="2"/>
  </si>
  <si>
    <t>ミウラ</t>
    <phoneticPr fontId="2"/>
  </si>
  <si>
    <t>ミア</t>
    <phoneticPr fontId="2"/>
  </si>
  <si>
    <t>八千代市立村上小学校</t>
    <phoneticPr fontId="2"/>
  </si>
  <si>
    <t>三浦</t>
    <rPh sb="0" eb="2">
      <t>ミウラ</t>
    </rPh>
    <phoneticPr fontId="2"/>
  </si>
  <si>
    <t>望愛</t>
    <rPh sb="0" eb="1">
      <t>ボウ</t>
    </rPh>
    <rPh sb="1" eb="2">
      <t>アイ</t>
    </rPh>
    <phoneticPr fontId="2"/>
  </si>
  <si>
    <t>サトウ</t>
    <phoneticPr fontId="2"/>
  </si>
  <si>
    <t>コハル</t>
    <phoneticPr fontId="2"/>
  </si>
  <si>
    <t>八千代市立大和田西小学校</t>
    <rPh sb="8" eb="9">
      <t>ニシ</t>
    </rPh>
    <phoneticPr fontId="2"/>
  </si>
  <si>
    <t>佐藤</t>
    <rPh sb="0" eb="2">
      <t>サトウ</t>
    </rPh>
    <phoneticPr fontId="2"/>
  </si>
  <si>
    <t>心春</t>
    <rPh sb="0" eb="2">
      <t>コハル</t>
    </rPh>
    <phoneticPr fontId="2"/>
  </si>
  <si>
    <t>フカイ</t>
    <phoneticPr fontId="2"/>
  </si>
  <si>
    <t>メイコ</t>
    <phoneticPr fontId="2"/>
  </si>
  <si>
    <t>深井</t>
    <rPh sb="0" eb="2">
      <t>フカイ</t>
    </rPh>
    <phoneticPr fontId="2"/>
  </si>
  <si>
    <t>愛衣子</t>
    <rPh sb="0" eb="3">
      <t>アイイコ</t>
    </rPh>
    <phoneticPr fontId="2"/>
  </si>
  <si>
    <t>スズネ</t>
    <phoneticPr fontId="2"/>
  </si>
  <si>
    <t>凉寧</t>
    <rPh sb="0" eb="2">
      <t>リョウネイ</t>
    </rPh>
    <phoneticPr fontId="2"/>
  </si>
  <si>
    <t>秋山</t>
    <rPh sb="0" eb="2">
      <t>アキヤマ</t>
    </rPh>
    <phoneticPr fontId="2"/>
  </si>
  <si>
    <t>恵那</t>
    <rPh sb="0" eb="2">
      <t>エナ</t>
    </rPh>
    <phoneticPr fontId="2"/>
  </si>
  <si>
    <t>アキヤマ</t>
    <phoneticPr fontId="2"/>
  </si>
  <si>
    <t>エナ</t>
    <phoneticPr fontId="2"/>
  </si>
  <si>
    <t>一つひとつのプレーを丁寧に、拾って繋いで相手のコートへ返す！
いつも応援してくれる保護者や周囲の方々への感謝を忘れずに、チーム一丸となって県大会上位を目指し全力で頑張ります！</t>
    <rPh sb="14" eb="15">
      <t>ヒロ</t>
    </rPh>
    <rPh sb="17" eb="18">
      <t>ツナ</t>
    </rPh>
    <rPh sb="20" eb="22">
      <t>アイテ</t>
    </rPh>
    <rPh sb="27" eb="28">
      <t>カエ</t>
    </rPh>
    <rPh sb="34" eb="36">
      <t>オウエン</t>
    </rPh>
    <rPh sb="41" eb="44">
      <t>ホゴシャ</t>
    </rPh>
    <rPh sb="45" eb="47">
      <t>シュウイ</t>
    </rPh>
    <rPh sb="48" eb="50">
      <t>カタガタ</t>
    </rPh>
    <rPh sb="52" eb="54">
      <t>カンシャ</t>
    </rPh>
    <rPh sb="55" eb="56">
      <t>ワス</t>
    </rPh>
    <rPh sb="63" eb="65">
      <t>イチガン</t>
    </rPh>
    <rPh sb="69" eb="72">
      <t>ケンタイカイ</t>
    </rPh>
    <rPh sb="72" eb="74">
      <t>ジョウイ</t>
    </rPh>
    <rPh sb="75" eb="77">
      <t>メザ</t>
    </rPh>
    <rPh sb="78" eb="80">
      <t>ゼンリョク</t>
    </rPh>
    <rPh sb="81" eb="8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</si>
</sst>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6A9970E8-2D22-4888-93D8-7A488D2F9EAB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22DAEFBE-23AF-41A6-8BE1-9F7A84A73A8B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1E0FFFB9-CFC0-4919-BE57-452A2E06B30F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D894AE19-AEBD-4BF3-A02A-08FAAC4EA7AA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zoomScaleSheetLayoutView="100" workbookViewId="0">
      <selection activeCell="M33" sqref="M33:O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2" t="s">
        <v>115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</row>
    <row r="2" spans="1:51" ht="14.45" customHeight="1">
      <c r="A2" s="113" t="s">
        <v>121</v>
      </c>
      <c r="B2" s="114"/>
      <c r="C2" s="115" t="s">
        <v>132</v>
      </c>
      <c r="D2" s="116"/>
      <c r="E2" s="116"/>
      <c r="F2" s="116"/>
      <c r="G2" s="116"/>
      <c r="H2" s="116"/>
      <c r="I2" s="117"/>
      <c r="J2" s="90" t="s">
        <v>119</v>
      </c>
      <c r="K2" s="217"/>
      <c r="L2" s="217"/>
      <c r="M2" s="217"/>
      <c r="N2" s="217"/>
      <c r="O2" s="218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133</v>
      </c>
      <c r="D3" s="121"/>
      <c r="E3" s="121"/>
      <c r="F3" s="121"/>
      <c r="G3" s="121"/>
      <c r="H3" s="121"/>
      <c r="I3" s="122"/>
      <c r="J3" s="214" t="s">
        <v>91</v>
      </c>
      <c r="K3" s="215"/>
      <c r="L3" s="215"/>
      <c r="M3" s="215"/>
      <c r="N3" s="215"/>
      <c r="O3" s="216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47" t="s">
        <v>110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6" t="s">
        <v>123</v>
      </c>
      <c r="B4" s="227"/>
      <c r="C4" s="219">
        <v>435846709</v>
      </c>
      <c r="D4" s="220"/>
      <c r="E4" s="220"/>
      <c r="F4" s="220"/>
      <c r="G4" s="220"/>
      <c r="H4" s="220"/>
      <c r="I4" s="221"/>
      <c r="J4" s="230" t="s">
        <v>117</v>
      </c>
      <c r="K4" s="231"/>
      <c r="L4" s="231"/>
      <c r="M4" s="231"/>
      <c r="N4" s="231"/>
      <c r="O4" s="232"/>
      <c r="P4" s="162" t="s">
        <v>94</v>
      </c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4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8" t="s">
        <v>116</v>
      </c>
      <c r="B5" s="229"/>
      <c r="C5" s="222"/>
      <c r="D5" s="223"/>
      <c r="E5" s="223"/>
      <c r="F5" s="223"/>
      <c r="G5" s="223"/>
      <c r="H5" s="223"/>
      <c r="I5" s="224"/>
      <c r="J5" s="190">
        <v>21026</v>
      </c>
      <c r="K5" s="190"/>
      <c r="L5" s="190"/>
      <c r="M5" s="190"/>
      <c r="N5" s="190"/>
      <c r="O5" s="190"/>
      <c r="P5" s="163" t="s">
        <v>135</v>
      </c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 t="s">
        <v>136</v>
      </c>
      <c r="AF5" s="163"/>
      <c r="AG5" s="163"/>
      <c r="AH5" s="163"/>
      <c r="AI5" s="163"/>
      <c r="AJ5" s="163"/>
      <c r="AK5" s="164"/>
      <c r="AL5" s="164"/>
      <c r="AM5" s="164"/>
      <c r="AN5" s="164"/>
      <c r="AO5" s="164"/>
      <c r="AP5" s="164"/>
      <c r="AQ5" s="164"/>
      <c r="AR5" s="164"/>
      <c r="AS5" s="165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7"/>
      <c r="C6" s="140" t="s">
        <v>107</v>
      </c>
      <c r="D6" s="141"/>
      <c r="E6" s="142" t="s">
        <v>108</v>
      </c>
      <c r="F6" s="143"/>
      <c r="G6" s="191" t="s">
        <v>81</v>
      </c>
      <c r="H6" s="191"/>
      <c r="I6" s="191"/>
      <c r="J6" s="191" t="s">
        <v>2</v>
      </c>
      <c r="K6" s="191"/>
      <c r="L6" s="191"/>
      <c r="M6" s="191" t="s">
        <v>3</v>
      </c>
      <c r="N6" s="191"/>
      <c r="O6" s="191"/>
      <c r="P6" s="144" t="s">
        <v>95</v>
      </c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6" t="s">
        <v>96</v>
      </c>
      <c r="AL6" s="146"/>
      <c r="AM6" s="146"/>
      <c r="AN6" s="146"/>
      <c r="AO6" s="146"/>
      <c r="AP6" s="146"/>
      <c r="AQ6" s="146"/>
      <c r="AR6" s="146"/>
      <c r="AS6" s="146"/>
      <c r="AT6" s="34" t="s">
        <v>124</v>
      </c>
    </row>
    <row r="7" spans="1:51" ht="13.5" customHeight="1">
      <c r="A7" s="72"/>
      <c r="B7" s="137"/>
      <c r="C7" s="107" t="s">
        <v>137</v>
      </c>
      <c r="D7" s="108"/>
      <c r="E7" s="108" t="s">
        <v>138</v>
      </c>
      <c r="F7" s="109"/>
      <c r="G7" s="192">
        <v>513652763</v>
      </c>
      <c r="H7" s="192"/>
      <c r="I7" s="192"/>
      <c r="J7" s="192">
        <v>27507</v>
      </c>
      <c r="K7" s="192"/>
      <c r="L7" s="192"/>
      <c r="M7" s="192">
        <v>428560</v>
      </c>
      <c r="N7" s="192"/>
      <c r="O7" s="192"/>
      <c r="P7" s="167" t="s">
        <v>7</v>
      </c>
      <c r="Q7" s="168"/>
      <c r="R7" s="139" t="s">
        <v>147</v>
      </c>
      <c r="S7" s="139"/>
      <c r="T7" s="139"/>
      <c r="U7" s="139"/>
      <c r="V7" s="27" t="s">
        <v>8</v>
      </c>
      <c r="W7" s="129" t="s">
        <v>148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9</v>
      </c>
      <c r="AL7" s="59" t="s">
        <v>150</v>
      </c>
      <c r="AM7" s="59"/>
      <c r="AN7" s="59"/>
      <c r="AO7" s="59"/>
      <c r="AP7" s="59"/>
      <c r="AQ7" s="59"/>
      <c r="AR7" s="59"/>
      <c r="AS7" s="36" t="s">
        <v>10</v>
      </c>
      <c r="AT7" s="53">
        <v>49</v>
      </c>
    </row>
    <row r="8" spans="1:51" ht="18" customHeight="1">
      <c r="A8" s="72"/>
      <c r="B8" s="137"/>
      <c r="C8" s="110" t="s">
        <v>139</v>
      </c>
      <c r="D8" s="111"/>
      <c r="E8" s="111" t="s">
        <v>140</v>
      </c>
      <c r="F8" s="112"/>
      <c r="G8" s="192"/>
      <c r="H8" s="192"/>
      <c r="I8" s="192"/>
      <c r="J8" s="192"/>
      <c r="K8" s="192"/>
      <c r="L8" s="192"/>
      <c r="M8" s="192"/>
      <c r="N8" s="192"/>
      <c r="O8" s="192"/>
      <c r="P8" s="131" t="s">
        <v>145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0" t="s">
        <v>151</v>
      </c>
      <c r="AL8" s="61"/>
      <c r="AM8" s="61"/>
      <c r="AN8" s="61"/>
      <c r="AO8" s="37" t="s">
        <v>11</v>
      </c>
      <c r="AP8" s="61" t="s">
        <v>152</v>
      </c>
      <c r="AQ8" s="61"/>
      <c r="AR8" s="61"/>
      <c r="AS8" s="62"/>
      <c r="AT8" s="53"/>
    </row>
    <row r="9" spans="1:51" ht="14.45" customHeight="1">
      <c r="A9" s="72" t="s">
        <v>82</v>
      </c>
      <c r="B9" s="137"/>
      <c r="C9" s="107" t="s">
        <v>141</v>
      </c>
      <c r="D9" s="108"/>
      <c r="E9" s="108" t="s">
        <v>142</v>
      </c>
      <c r="F9" s="109"/>
      <c r="G9" s="192">
        <v>519930034</v>
      </c>
      <c r="H9" s="192"/>
      <c r="I9" s="192"/>
      <c r="J9" s="192"/>
      <c r="K9" s="192"/>
      <c r="L9" s="192"/>
      <c r="M9" s="192">
        <v>490013</v>
      </c>
      <c r="N9" s="192"/>
      <c r="O9" s="192"/>
      <c r="P9" s="167" t="s">
        <v>7</v>
      </c>
      <c r="Q9" s="168"/>
      <c r="R9" s="139" t="s">
        <v>147</v>
      </c>
      <c r="S9" s="139"/>
      <c r="T9" s="139"/>
      <c r="U9" s="139"/>
      <c r="V9" s="27" t="s">
        <v>8</v>
      </c>
      <c r="W9" s="129" t="s">
        <v>149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125</v>
      </c>
      <c r="AL9" s="59" t="s">
        <v>150</v>
      </c>
      <c r="AM9" s="59"/>
      <c r="AN9" s="59"/>
      <c r="AO9" s="59"/>
      <c r="AP9" s="59"/>
      <c r="AQ9" s="59"/>
      <c r="AR9" s="59"/>
      <c r="AS9" s="36" t="s">
        <v>126</v>
      </c>
      <c r="AT9" s="54">
        <v>37</v>
      </c>
    </row>
    <row r="10" spans="1:51" ht="18" customHeight="1">
      <c r="A10" s="72"/>
      <c r="B10" s="137"/>
      <c r="C10" s="110" t="s">
        <v>143</v>
      </c>
      <c r="D10" s="111"/>
      <c r="E10" s="111" t="s">
        <v>144</v>
      </c>
      <c r="F10" s="112"/>
      <c r="G10" s="192"/>
      <c r="H10" s="192"/>
      <c r="I10" s="192"/>
      <c r="J10" s="192"/>
      <c r="K10" s="192"/>
      <c r="L10" s="192"/>
      <c r="M10" s="192"/>
      <c r="N10" s="192"/>
      <c r="O10" s="192"/>
      <c r="P10" s="131" t="s">
        <v>146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60" t="s">
        <v>153</v>
      </c>
      <c r="AL10" s="61"/>
      <c r="AM10" s="61"/>
      <c r="AN10" s="61"/>
      <c r="AO10" s="37" t="s">
        <v>127</v>
      </c>
      <c r="AP10" s="61" t="s">
        <v>154</v>
      </c>
      <c r="AQ10" s="61"/>
      <c r="AR10" s="61"/>
      <c r="AS10" s="62"/>
      <c r="AT10" s="54"/>
    </row>
    <row r="11" spans="1:51" ht="14.45" customHeight="1">
      <c r="A11" s="72" t="s">
        <v>83</v>
      </c>
      <c r="B11" s="137"/>
      <c r="C11" s="107"/>
      <c r="D11" s="108"/>
      <c r="E11" s="108"/>
      <c r="F11" s="109"/>
      <c r="G11" s="192"/>
      <c r="H11" s="192"/>
      <c r="I11" s="192"/>
      <c r="J11" s="192"/>
      <c r="K11" s="192"/>
      <c r="L11" s="192"/>
      <c r="M11" s="192"/>
      <c r="N11" s="192"/>
      <c r="O11" s="192"/>
      <c r="P11" s="167" t="s">
        <v>7</v>
      </c>
      <c r="Q11" s="168"/>
      <c r="R11" s="139"/>
      <c r="S11" s="139"/>
      <c r="T11" s="139"/>
      <c r="U11" s="139"/>
      <c r="V11" s="27" t="s">
        <v>8</v>
      </c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125</v>
      </c>
      <c r="AL11" s="59"/>
      <c r="AM11" s="59"/>
      <c r="AN11" s="59"/>
      <c r="AO11" s="59"/>
      <c r="AP11" s="59"/>
      <c r="AQ11" s="59"/>
      <c r="AR11" s="59"/>
      <c r="AS11" s="36" t="s">
        <v>126</v>
      </c>
      <c r="AT11" s="54"/>
    </row>
    <row r="12" spans="1:51" ht="18" customHeight="1">
      <c r="A12" s="72"/>
      <c r="B12" s="137"/>
      <c r="C12" s="110"/>
      <c r="D12" s="111"/>
      <c r="E12" s="111"/>
      <c r="F12" s="112"/>
      <c r="G12" s="192"/>
      <c r="H12" s="192"/>
      <c r="I12" s="192"/>
      <c r="J12" s="192"/>
      <c r="K12" s="192"/>
      <c r="L12" s="192"/>
      <c r="M12" s="192"/>
      <c r="N12" s="192"/>
      <c r="O12" s="192"/>
      <c r="P12" s="131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/>
      <c r="AL12" s="61"/>
      <c r="AM12" s="61"/>
      <c r="AN12" s="61"/>
      <c r="AO12" s="37" t="s">
        <v>127</v>
      </c>
      <c r="AP12" s="61"/>
      <c r="AQ12" s="61"/>
      <c r="AR12" s="61"/>
      <c r="AS12" s="62"/>
      <c r="AT12" s="54"/>
    </row>
    <row r="13" spans="1:51" ht="15" customHeight="1">
      <c r="A13" s="72" t="s">
        <v>84</v>
      </c>
      <c r="B13" s="137"/>
      <c r="C13" s="107" t="s">
        <v>137</v>
      </c>
      <c r="D13" s="108"/>
      <c r="E13" s="108" t="s">
        <v>155</v>
      </c>
      <c r="F13" s="109"/>
      <c r="G13" s="195"/>
      <c r="H13" s="195"/>
      <c r="I13" s="195"/>
      <c r="J13" s="195"/>
      <c r="K13" s="195"/>
      <c r="L13" s="195"/>
      <c r="M13" s="195"/>
      <c r="N13" s="195"/>
      <c r="O13" s="195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1"/>
      <c r="AK13" s="38"/>
      <c r="AL13" s="149"/>
      <c r="AM13" s="149"/>
      <c r="AN13" s="149"/>
      <c r="AO13" s="149"/>
      <c r="AP13" s="149"/>
      <c r="AQ13" s="149"/>
      <c r="AR13" s="149"/>
      <c r="AS13" s="39"/>
      <c r="AT13" s="55"/>
    </row>
    <row r="14" spans="1:51" ht="18" customHeight="1">
      <c r="A14" s="72"/>
      <c r="B14" s="137"/>
      <c r="C14" s="110" t="s">
        <v>139</v>
      </c>
      <c r="D14" s="111"/>
      <c r="E14" s="111" t="s">
        <v>156</v>
      </c>
      <c r="F14" s="112"/>
      <c r="G14" s="195"/>
      <c r="H14" s="195"/>
      <c r="I14" s="195"/>
      <c r="J14" s="195"/>
      <c r="K14" s="195"/>
      <c r="L14" s="195"/>
      <c r="M14" s="195"/>
      <c r="N14" s="195"/>
      <c r="O14" s="195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55"/>
    </row>
    <row r="15" spans="1:51" ht="15" customHeight="1">
      <c r="A15" s="196" t="s">
        <v>98</v>
      </c>
      <c r="B15" s="137"/>
      <c r="C15" s="107" t="s">
        <v>137</v>
      </c>
      <c r="D15" s="108"/>
      <c r="E15" s="108" t="s">
        <v>138</v>
      </c>
      <c r="F15" s="109"/>
      <c r="G15" s="195"/>
      <c r="H15" s="195"/>
      <c r="I15" s="195"/>
      <c r="J15" s="195"/>
      <c r="K15" s="195"/>
      <c r="L15" s="195"/>
      <c r="M15" s="195"/>
      <c r="N15" s="195"/>
      <c r="O15" s="195"/>
      <c r="P15" s="167" t="s">
        <v>7</v>
      </c>
      <c r="Q15" s="168"/>
      <c r="R15" s="139" t="s">
        <v>147</v>
      </c>
      <c r="S15" s="139"/>
      <c r="T15" s="139"/>
      <c r="U15" s="139"/>
      <c r="V15" s="27" t="s">
        <v>8</v>
      </c>
      <c r="W15" s="129" t="s">
        <v>148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125</v>
      </c>
      <c r="AL15" s="59" t="s">
        <v>150</v>
      </c>
      <c r="AM15" s="59"/>
      <c r="AN15" s="59"/>
      <c r="AO15" s="59"/>
      <c r="AP15" s="59"/>
      <c r="AQ15" s="59"/>
      <c r="AR15" s="59"/>
      <c r="AS15" s="36" t="s">
        <v>126</v>
      </c>
      <c r="AT15" s="54">
        <v>49</v>
      </c>
    </row>
    <row r="16" spans="1:51" ht="18" customHeight="1">
      <c r="A16" s="72"/>
      <c r="B16" s="137"/>
      <c r="C16" s="110" t="s">
        <v>139</v>
      </c>
      <c r="D16" s="111"/>
      <c r="E16" s="111" t="s">
        <v>140</v>
      </c>
      <c r="F16" s="112"/>
      <c r="G16" s="195"/>
      <c r="H16" s="195"/>
      <c r="I16" s="195"/>
      <c r="J16" s="195"/>
      <c r="K16" s="195"/>
      <c r="L16" s="195"/>
      <c r="M16" s="195"/>
      <c r="N16" s="195"/>
      <c r="O16" s="195"/>
      <c r="P16" s="131" t="s">
        <v>145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151</v>
      </c>
      <c r="AL16" s="61"/>
      <c r="AM16" s="61"/>
      <c r="AN16" s="61"/>
      <c r="AO16" s="37" t="s">
        <v>127</v>
      </c>
      <c r="AP16" s="61" t="s">
        <v>152</v>
      </c>
      <c r="AQ16" s="61"/>
      <c r="AR16" s="61"/>
      <c r="AS16" s="62"/>
      <c r="AT16" s="54"/>
    </row>
    <row r="17" spans="1:46">
      <c r="A17" s="72" t="s">
        <v>0</v>
      </c>
      <c r="B17" s="137"/>
      <c r="C17" s="185" t="str">
        <f>IF(P16="","",P16)</f>
        <v>千葉県八千代市ゆりのき台3-4-720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7"/>
      <c r="C19" s="185" t="str">
        <f>IF(AL15="","",AL15&amp;"-"&amp;AK16&amp;"-"&amp;AP16)</f>
        <v>090-7732-2345</v>
      </c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7"/>
      <c r="C21" s="210">
        <v>90</v>
      </c>
      <c r="D21" s="199"/>
      <c r="E21" s="199">
        <v>7732</v>
      </c>
      <c r="F21" s="199"/>
      <c r="G21" s="199">
        <v>2345</v>
      </c>
      <c r="H21" s="19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5"/>
      <c r="C22" s="211"/>
      <c r="D22" s="200"/>
      <c r="E22" s="200"/>
      <c r="F22" s="200"/>
      <c r="G22" s="200"/>
      <c r="H22" s="20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3" t="s">
        <v>130</v>
      </c>
      <c r="B23" s="135" t="s">
        <v>86</v>
      </c>
      <c r="C23" s="186" t="s">
        <v>105</v>
      </c>
      <c r="D23" s="187"/>
      <c r="E23" s="188" t="s">
        <v>106</v>
      </c>
      <c r="F23" s="189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99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4"/>
      <c r="B24" s="137"/>
      <c r="C24" s="175" t="s">
        <v>103</v>
      </c>
      <c r="D24" s="176"/>
      <c r="E24" s="177" t="s">
        <v>104</v>
      </c>
      <c r="F24" s="178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 t="s">
        <v>157</v>
      </c>
      <c r="C25" s="107" t="s">
        <v>141</v>
      </c>
      <c r="D25" s="108"/>
      <c r="E25" s="108" t="s">
        <v>158</v>
      </c>
      <c r="F25" s="109"/>
      <c r="G25" s="95">
        <v>6</v>
      </c>
      <c r="H25" s="96"/>
      <c r="I25" s="95" t="s">
        <v>159</v>
      </c>
      <c r="J25" s="99"/>
      <c r="K25" s="99"/>
      <c r="L25" s="96"/>
      <c r="M25" s="95">
        <v>519929960</v>
      </c>
      <c r="N25" s="99"/>
      <c r="O25" s="96"/>
      <c r="P25" s="95">
        <v>156</v>
      </c>
      <c r="Q25" s="99"/>
      <c r="R25" s="99"/>
      <c r="S25" s="99"/>
      <c r="T25" s="101"/>
      <c r="U25" s="1"/>
      <c r="V25" s="1"/>
      <c r="W25" s="1"/>
      <c r="X25" s="1"/>
      <c r="Y25" s="204">
        <v>12</v>
      </c>
      <c r="Z25" s="205"/>
      <c r="AA25" s="205"/>
      <c r="AB25" s="205"/>
      <c r="AC25" s="205"/>
      <c r="AD25" s="205"/>
      <c r="AE25" s="205"/>
      <c r="AF25" s="205"/>
      <c r="AG25" s="2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0" t="s">
        <v>143</v>
      </c>
      <c r="D26" s="111"/>
      <c r="E26" s="111" t="s">
        <v>160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07"/>
      <c r="Z26" s="208"/>
      <c r="AA26" s="208"/>
      <c r="AB26" s="208"/>
      <c r="AC26" s="208"/>
      <c r="AD26" s="208"/>
      <c r="AE26" s="208"/>
      <c r="AF26" s="208"/>
      <c r="AG26" s="2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161</v>
      </c>
      <c r="D27" s="108"/>
      <c r="E27" s="108" t="s">
        <v>162</v>
      </c>
      <c r="F27" s="109"/>
      <c r="G27" s="95">
        <v>6</v>
      </c>
      <c r="H27" s="96"/>
      <c r="I27" s="95" t="s">
        <v>163</v>
      </c>
      <c r="J27" s="99"/>
      <c r="K27" s="99"/>
      <c r="L27" s="96"/>
      <c r="M27" s="95">
        <v>519929953</v>
      </c>
      <c r="N27" s="99"/>
      <c r="O27" s="96"/>
      <c r="P27" s="95">
        <v>145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0" t="s">
        <v>164</v>
      </c>
      <c r="D28" s="111"/>
      <c r="E28" s="111" t="s">
        <v>165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166</v>
      </c>
      <c r="D29" s="108"/>
      <c r="E29" s="108" t="s">
        <v>167</v>
      </c>
      <c r="F29" s="109"/>
      <c r="G29" s="95">
        <v>6</v>
      </c>
      <c r="H29" s="96"/>
      <c r="I29" s="95" t="s">
        <v>168</v>
      </c>
      <c r="J29" s="99"/>
      <c r="K29" s="99"/>
      <c r="L29" s="96"/>
      <c r="M29" s="95">
        <v>519929946</v>
      </c>
      <c r="N29" s="99"/>
      <c r="O29" s="96"/>
      <c r="P29" s="95">
        <v>154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0" t="s">
        <v>169</v>
      </c>
      <c r="D30" s="111"/>
      <c r="E30" s="111" t="s">
        <v>170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07" t="s">
        <v>171</v>
      </c>
      <c r="D31" s="108"/>
      <c r="E31" s="108" t="s">
        <v>172</v>
      </c>
      <c r="F31" s="109"/>
      <c r="G31" s="95">
        <v>6</v>
      </c>
      <c r="H31" s="96"/>
      <c r="I31" s="95" t="s">
        <v>173</v>
      </c>
      <c r="J31" s="99"/>
      <c r="K31" s="99"/>
      <c r="L31" s="96"/>
      <c r="M31" s="95">
        <v>519929915</v>
      </c>
      <c r="N31" s="99"/>
      <c r="O31" s="96"/>
      <c r="P31" s="95">
        <v>152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10" t="s">
        <v>174</v>
      </c>
      <c r="D32" s="111"/>
      <c r="E32" s="111" t="s">
        <v>175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07" t="s">
        <v>176</v>
      </c>
      <c r="D33" s="108"/>
      <c r="E33" s="108" t="s">
        <v>177</v>
      </c>
      <c r="F33" s="109"/>
      <c r="G33" s="95">
        <v>6</v>
      </c>
      <c r="H33" s="96"/>
      <c r="I33" s="95" t="s">
        <v>178</v>
      </c>
      <c r="J33" s="99"/>
      <c r="K33" s="99"/>
      <c r="L33" s="96"/>
      <c r="M33" s="95">
        <v>519929977</v>
      </c>
      <c r="N33" s="99"/>
      <c r="O33" s="96"/>
      <c r="P33" s="95">
        <v>143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10" t="s">
        <v>179</v>
      </c>
      <c r="D34" s="111"/>
      <c r="E34" s="111" t="s">
        <v>180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186</v>
      </c>
      <c r="D35" s="108"/>
      <c r="E35" s="108" t="s">
        <v>187</v>
      </c>
      <c r="F35" s="109"/>
      <c r="G35" s="95">
        <v>5</v>
      </c>
      <c r="H35" s="96"/>
      <c r="I35" s="95" t="s">
        <v>173</v>
      </c>
      <c r="J35" s="99"/>
      <c r="K35" s="99"/>
      <c r="L35" s="96"/>
      <c r="M35" s="95">
        <v>520812220</v>
      </c>
      <c r="N35" s="99"/>
      <c r="O35" s="96"/>
      <c r="P35" s="95">
        <v>130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0" t="s">
        <v>188</v>
      </c>
      <c r="D36" s="111"/>
      <c r="E36" s="111" t="s">
        <v>189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07" t="s">
        <v>181</v>
      </c>
      <c r="D37" s="108"/>
      <c r="E37" s="108" t="s">
        <v>182</v>
      </c>
      <c r="F37" s="109"/>
      <c r="G37" s="95">
        <v>6</v>
      </c>
      <c r="H37" s="96"/>
      <c r="I37" s="95" t="s">
        <v>183</v>
      </c>
      <c r="J37" s="99"/>
      <c r="K37" s="99"/>
      <c r="L37" s="96"/>
      <c r="M37" s="95">
        <v>519833724</v>
      </c>
      <c r="N37" s="99"/>
      <c r="O37" s="96"/>
      <c r="P37" s="95">
        <v>155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10" t="s">
        <v>184</v>
      </c>
      <c r="D38" s="111"/>
      <c r="E38" s="111" t="s">
        <v>185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07" t="s">
        <v>190</v>
      </c>
      <c r="D39" s="108"/>
      <c r="E39" s="108" t="s">
        <v>191</v>
      </c>
      <c r="F39" s="109"/>
      <c r="G39" s="95">
        <v>5</v>
      </c>
      <c r="H39" s="96"/>
      <c r="I39" s="203" t="s">
        <v>192</v>
      </c>
      <c r="J39" s="99"/>
      <c r="K39" s="99"/>
      <c r="L39" s="96"/>
      <c r="M39" s="95">
        <v>521461373</v>
      </c>
      <c r="N39" s="99"/>
      <c r="O39" s="96"/>
      <c r="P39" s="95">
        <v>144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10" t="s">
        <v>193</v>
      </c>
      <c r="D40" s="111"/>
      <c r="E40" s="111" t="s">
        <v>194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07" t="s">
        <v>195</v>
      </c>
      <c r="D41" s="108"/>
      <c r="E41" s="108" t="s">
        <v>196</v>
      </c>
      <c r="F41" s="109"/>
      <c r="G41" s="95">
        <v>5</v>
      </c>
      <c r="H41" s="96"/>
      <c r="I41" s="95" t="s">
        <v>197</v>
      </c>
      <c r="J41" s="99"/>
      <c r="K41" s="99"/>
      <c r="L41" s="96"/>
      <c r="M41" s="95">
        <v>522931028</v>
      </c>
      <c r="N41" s="99"/>
      <c r="O41" s="96"/>
      <c r="P41" s="95">
        <v>145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10" t="s">
        <v>198</v>
      </c>
      <c r="D42" s="111"/>
      <c r="E42" s="111" t="s">
        <v>199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197" t="s">
        <v>208</v>
      </c>
      <c r="D43" s="108"/>
      <c r="E43" s="198" t="s">
        <v>209</v>
      </c>
      <c r="F43" s="109"/>
      <c r="G43" s="95">
        <v>5</v>
      </c>
      <c r="H43" s="96"/>
      <c r="I43" s="95" t="s">
        <v>183</v>
      </c>
      <c r="J43" s="99"/>
      <c r="K43" s="99"/>
      <c r="L43" s="96"/>
      <c r="M43" s="95">
        <v>524318537</v>
      </c>
      <c r="N43" s="99"/>
      <c r="O43" s="96"/>
      <c r="P43" s="95">
        <v>140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201" t="s">
        <v>206</v>
      </c>
      <c r="D44" s="111"/>
      <c r="E44" s="202" t="s">
        <v>207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>
        <v>11</v>
      </c>
      <c r="C45" s="107" t="s">
        <v>200</v>
      </c>
      <c r="D45" s="108"/>
      <c r="E45" s="108" t="s">
        <v>201</v>
      </c>
      <c r="F45" s="109"/>
      <c r="G45" s="95">
        <v>4</v>
      </c>
      <c r="H45" s="96"/>
      <c r="I45" s="95" t="s">
        <v>183</v>
      </c>
      <c r="J45" s="99"/>
      <c r="K45" s="99"/>
      <c r="L45" s="96"/>
      <c r="M45" s="95">
        <v>522045862</v>
      </c>
      <c r="N45" s="99"/>
      <c r="O45" s="96"/>
      <c r="P45" s="95">
        <v>140</v>
      </c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 t="s">
        <v>202</v>
      </c>
      <c r="D46" s="111"/>
      <c r="E46" s="111" t="s">
        <v>203</v>
      </c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>
        <v>12</v>
      </c>
      <c r="C47" s="107" t="s">
        <v>181</v>
      </c>
      <c r="D47" s="108"/>
      <c r="E47" s="108" t="s">
        <v>204</v>
      </c>
      <c r="F47" s="109"/>
      <c r="G47" s="95">
        <v>4</v>
      </c>
      <c r="H47" s="96"/>
      <c r="I47" s="95" t="s">
        <v>183</v>
      </c>
      <c r="J47" s="99"/>
      <c r="K47" s="99"/>
      <c r="L47" s="96"/>
      <c r="M47" s="95">
        <v>522045855</v>
      </c>
      <c r="N47" s="99"/>
      <c r="O47" s="96"/>
      <c r="P47" s="95">
        <v>138</v>
      </c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0"/>
      <c r="B48" s="181"/>
      <c r="C48" s="182" t="s">
        <v>184</v>
      </c>
      <c r="D48" s="183"/>
      <c r="E48" s="183" t="s">
        <v>205</v>
      </c>
      <c r="F48" s="184"/>
      <c r="G48" s="166"/>
      <c r="H48" s="179"/>
      <c r="I48" s="166"/>
      <c r="J48" s="127"/>
      <c r="K48" s="127"/>
      <c r="L48" s="179"/>
      <c r="M48" s="166"/>
      <c r="N48" s="127"/>
      <c r="O48" s="179"/>
      <c r="P48" s="166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9" t="s">
        <v>102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"/>
      <c r="V54" s="157" t="s">
        <v>120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 t="s">
        <v>210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"/>
      <c r="V55" s="56">
        <f>LEN(A55)</f>
        <v>87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3" t="s">
        <v>12</v>
      </c>
      <c r="B1" s="23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3"/>
      <c r="B2" s="23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4" t="s">
        <v>19</v>
      </c>
      <c r="B4" s="235"/>
      <c r="C4" s="235"/>
      <c r="D4" s="235"/>
      <c r="E4" s="235"/>
      <c r="F4" s="235"/>
      <c r="G4" s="236"/>
      <c r="H4" s="5" t="s">
        <v>20</v>
      </c>
      <c r="I4" s="5" t="s">
        <v>21</v>
      </c>
      <c r="J4" s="237" t="s">
        <v>70</v>
      </c>
      <c r="K4" s="235"/>
      <c r="L4" s="235"/>
      <c r="M4" s="235"/>
      <c r="N4" s="235"/>
      <c r="O4" s="235"/>
      <c r="P4" s="235"/>
      <c r="Q4" s="236"/>
    </row>
    <row r="5" spans="1:41" ht="72" customHeight="1" thickBot="1">
      <c r="A5" s="238"/>
      <c r="B5" s="239"/>
      <c r="C5" s="239"/>
      <c r="D5" s="239"/>
      <c r="E5" s="239"/>
      <c r="F5" s="239"/>
      <c r="G5" s="240"/>
      <c r="H5" s="9" t="str">
        <f>IF(入力!J3="","",入力!J3)</f>
        <v>女子</v>
      </c>
      <c r="I5" s="9">
        <f>入力!Y25</f>
        <v>12</v>
      </c>
      <c r="J5" s="241"/>
      <c r="K5" s="242"/>
      <c r="L5" s="242"/>
      <c r="M5" s="242"/>
      <c r="N5" s="242"/>
      <c r="O5" s="242"/>
      <c r="P5" s="242"/>
      <c r="Q5" s="24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 t="str">
        <f>IF(入力!C3="","",入力!C3)</f>
        <v>萱田ジュニアバレーボールクラブ</v>
      </c>
      <c r="C7" s="13" t="str">
        <f>IF(入力!C2="","",入力!C2)</f>
        <v>カヤダジュニアバレーボールクラブ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435846709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>
        <f>IF(入力!G7="","",入力!G7)</f>
        <v>513652763</v>
      </c>
      <c r="H16" s="13">
        <f>IF(入力!J7="","",入力!J7)</f>
        <v>27507</v>
      </c>
      <c r="I16" s="13">
        <f>IF(入力!M7="","",入力!M7)</f>
        <v>428560</v>
      </c>
      <c r="J16" s="13"/>
      <c r="K16" s="13"/>
      <c r="L16" s="13">
        <f>IF(入力!AT7="","",入力!AT7)</f>
        <v>49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2345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山田</v>
      </c>
      <c r="D17" s="13" t="str">
        <f>IF(入力!E10="","",入力!E10)</f>
        <v>曉美</v>
      </c>
      <c r="E17" s="13" t="str">
        <f>IF(入力!C9="","",入力!C9)</f>
        <v>ヤマダ</v>
      </c>
      <c r="F17" s="13" t="str">
        <f>IF(入力!E9="","",入力!E9)</f>
        <v>サトミ</v>
      </c>
      <c r="G17" s="13">
        <f>IF(入力!G9="","",入力!G9)</f>
        <v>519930034</v>
      </c>
      <c r="H17" s="13" t="str">
        <f>IF(入力!J9="","",入力!J9)</f>
        <v/>
      </c>
      <c r="I17" s="13">
        <f>IF(入力!M9="","",入力!M9)</f>
        <v>490013</v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0046</v>
      </c>
      <c r="T17" s="13" t="str">
        <f>IF(入力!P10="","",入力!P10)</f>
        <v>千葉県八千代市大和田新田481-106</v>
      </c>
      <c r="U17" s="13" t="str">
        <f>IF(入力!AL9="","",入力!AL9)</f>
        <v>090</v>
      </c>
      <c r="V17" s="13" t="str">
        <f>IF(入力!AK10="","",入力!AK10)</f>
        <v>9004</v>
      </c>
      <c r="W17" s="13" t="str">
        <f>IF(入力!AP10="","",入力!AP10)</f>
        <v>6657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49</v>
      </c>
      <c r="M22" s="13"/>
      <c r="N22" s="13">
        <f>IF(入力!C21="","",入力!C21)</f>
        <v>90</v>
      </c>
      <c r="O22" s="13">
        <f>IF(入力!E21="","",入力!E21)</f>
        <v>7732</v>
      </c>
      <c r="P22" s="13">
        <f>IF(入力!G21="","",入力!G21)</f>
        <v>2345</v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千葉県八千代市ゆりのき台3-4-720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遠藤</v>
      </c>
      <c r="D23" s="13" t="str">
        <f>IF(入力!$E$14="","",入力!$E$14)</f>
        <v>砂絵子</v>
      </c>
      <c r="E23" s="13" t="str">
        <f>IF(入力!$C$13="","",入力!$C$13)</f>
        <v>エンドウ</v>
      </c>
      <c r="F23" s="13" t="str">
        <f>IF(入力!$E$13="","",入力!$E$13)</f>
        <v>サエコ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山田</v>
      </c>
      <c r="D24" s="51" t="str">
        <f>VLOOKUP($B$51,$A$53:$F$352,4)</f>
        <v>柚樹</v>
      </c>
      <c r="E24" s="51" t="str">
        <f>VLOOKUP($B$51,$A$53:$F$352,5)</f>
        <v>ヤマダ</v>
      </c>
      <c r="F24" s="51" t="str">
        <f>VLOOKUP($B$51,$A$53:$F$352,6)</f>
        <v>ユズキ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山田</v>
      </c>
      <c r="D53" s="13" t="str">
        <f>IF(入力!E26="","",入力!E26)</f>
        <v>柚樹</v>
      </c>
      <c r="E53" s="13" t="str">
        <f>IF(入力!C25="","",入力!C25)</f>
        <v>ヤマダ</v>
      </c>
      <c r="F53" s="13" t="str">
        <f>IF(入力!E25="","",入力!E25)</f>
        <v>ユズキ</v>
      </c>
      <c r="G53" s="13">
        <f>IF(入力!M25="","",入力!M25)</f>
        <v>519929960</v>
      </c>
      <c r="H53" s="13" t="str">
        <f>IF(入力!I25="","",入力!I25)</f>
        <v>八千代市立萱田小学校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野原</v>
      </c>
      <c r="D54" s="13" t="str">
        <f>IF(入力!E28="","",入力!E28)</f>
        <v>杏</v>
      </c>
      <c r="E54" s="13" t="str">
        <f>IF(入力!C27="","",入力!C27)</f>
        <v>ノハラ</v>
      </c>
      <c r="F54" s="13" t="str">
        <f>IF(入力!E27="","",入力!E27)</f>
        <v>アン</v>
      </c>
      <c r="G54" s="13">
        <f>IF(入力!M27="","",入力!M27)</f>
        <v>519929953</v>
      </c>
      <c r="H54" s="13" t="str">
        <f>IF(入力!I27="","",入力!I27)</f>
        <v>八千代市立大和田南小学校</v>
      </c>
      <c r="I54" s="13">
        <f>IF(入力!G27="","",入力!G27)</f>
        <v>6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三村</v>
      </c>
      <c r="D55" s="13" t="str">
        <f>IF(入力!E30="","",入力!E30)</f>
        <v>乙葉</v>
      </c>
      <c r="E55" s="13" t="str">
        <f>IF(入力!C29="","",入力!C29)</f>
        <v>ミムラ</v>
      </c>
      <c r="F55" s="13" t="str">
        <f>IF(入力!E29="","",入力!E29)</f>
        <v>オトハ</v>
      </c>
      <c r="G55" s="13">
        <f>IF(入力!M29="","",入力!M29)</f>
        <v>519929946</v>
      </c>
      <c r="H55" s="13" t="str">
        <f>IF(入力!I29="","",入力!I29)</f>
        <v>八千代市立高津小学校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吉倉</v>
      </c>
      <c r="D56" s="13" t="str">
        <f>IF(入力!E32="","",入力!E32)</f>
        <v>悠華</v>
      </c>
      <c r="E56" s="13" t="str">
        <f>IF(入力!C31="","",入力!C31)</f>
        <v>ヨシクラ</v>
      </c>
      <c r="F56" s="13" t="str">
        <f>IF(入力!E31="","",入力!E31)</f>
        <v>ハルカ</v>
      </c>
      <c r="G56" s="13">
        <f>IF(入力!M31="","",入力!M31)</f>
        <v>519929915</v>
      </c>
      <c r="H56" s="13" t="str">
        <f>IF(入力!I31="","",入力!I31)</f>
        <v>八千代市立萱田小学校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杉山</v>
      </c>
      <c r="D57" s="13" t="str">
        <f>IF(入力!E34="","",入力!E34)</f>
        <v>弥衣</v>
      </c>
      <c r="E57" s="13" t="str">
        <f>IF(入力!C33="","",入力!C33)</f>
        <v>スギヤマ</v>
      </c>
      <c r="F57" s="13" t="str">
        <f>IF(入力!E33="","",入力!E33)</f>
        <v>ヤイ</v>
      </c>
      <c r="G57" s="13">
        <f>IF(入力!M33="","",入力!M33)</f>
        <v>519929977</v>
      </c>
      <c r="H57" s="13" t="str">
        <f>IF(入力!I33="","",入力!I33)</f>
        <v>八千代市立大和田小学校</v>
      </c>
      <c r="I57" s="13">
        <f>IF(入力!G33="","",入力!G33)</f>
        <v>6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今村</v>
      </c>
      <c r="D58" s="13" t="str">
        <f>IF(入力!E36="","",入力!E36)</f>
        <v>千明</v>
      </c>
      <c r="E58" s="13" t="str">
        <f>IF(入力!C35="","",入力!C35)</f>
        <v>イマムラ</v>
      </c>
      <c r="F58" s="13" t="str">
        <f>IF(入力!E35="","",入力!E35)</f>
        <v>チアキ</v>
      </c>
      <c r="G58" s="13">
        <f>IF(入力!M35="","",入力!M35)</f>
        <v>520812220</v>
      </c>
      <c r="H58" s="13" t="str">
        <f>IF(入力!I35="","",入力!I35)</f>
        <v>八千代市立萱田小学校</v>
      </c>
      <c r="I58" s="13">
        <f>IF(入力!G35="","",入力!G35)</f>
        <v>5</v>
      </c>
      <c r="J58" s="13">
        <f>IF(入力!P35="","",入力!P35)</f>
        <v>130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坂元</v>
      </c>
      <c r="D59" s="13" t="str">
        <f>IF(入力!E38="","",入力!E38)</f>
        <v>柚寧</v>
      </c>
      <c r="E59" s="13" t="str">
        <f>IF(入力!C37="","",入力!C37)</f>
        <v>サカモト</v>
      </c>
      <c r="F59" s="13" t="str">
        <f>IF(入力!E37="","",入力!E37)</f>
        <v>ユズネ</v>
      </c>
      <c r="G59" s="13">
        <f>IF(入力!M37="","",入力!M37)</f>
        <v>519833724</v>
      </c>
      <c r="H59" s="13" t="str">
        <f>IF(入力!I37="","",入力!I37)</f>
        <v>八千代市立阿蘇米本学園</v>
      </c>
      <c r="I59" s="13">
        <f>IF(入力!G37="","",入力!G37)</f>
        <v>6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三浦</v>
      </c>
      <c r="D60" s="13" t="str">
        <f>IF(入力!E40="","",入力!E40)</f>
        <v>望愛</v>
      </c>
      <c r="E60" s="13" t="str">
        <f>IF(入力!C39="","",入力!C39)</f>
        <v>ミウラ</v>
      </c>
      <c r="F60" s="13" t="str">
        <f>IF(入力!E39="","",入力!E39)</f>
        <v>ミア</v>
      </c>
      <c r="G60" s="13">
        <f>IF(入力!M39="","",入力!M39)</f>
        <v>521461373</v>
      </c>
      <c r="H60" s="13" t="str">
        <f>IF(入力!I39="","",入力!I39)</f>
        <v>八千代市立村上小学校</v>
      </c>
      <c r="I60" s="13">
        <f>IF(入力!G39="","",入力!G39)</f>
        <v>5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佐藤</v>
      </c>
      <c r="D61" s="13" t="str">
        <f>IF(入力!E42="","",入力!E42)</f>
        <v>心春</v>
      </c>
      <c r="E61" s="13" t="str">
        <f>IF(入力!C41="","",入力!C41)</f>
        <v>サトウ</v>
      </c>
      <c r="F61" s="13" t="str">
        <f>IF(入力!E41="","",入力!E41)</f>
        <v>コハル</v>
      </c>
      <c r="G61" s="13">
        <f>IF(入力!M41="","",入力!M41)</f>
        <v>522931028</v>
      </c>
      <c r="H61" s="13" t="str">
        <f>IF(入力!I41="","",入力!I41)</f>
        <v>八千代市立大和田西小学校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秋山</v>
      </c>
      <c r="D62" s="13" t="str">
        <f>IF(入力!E44="","",入力!E44)</f>
        <v>恵那</v>
      </c>
      <c r="E62" s="13" t="str">
        <f>IF(入力!C43="","",入力!C43)</f>
        <v>アキヤマ</v>
      </c>
      <c r="F62" s="13" t="str">
        <f>IF(入力!E43="","",入力!E43)</f>
        <v>エナ</v>
      </c>
      <c r="G62" s="13">
        <f>IF(入力!M43="","",入力!M43)</f>
        <v>524318537</v>
      </c>
      <c r="H62" s="13" t="str">
        <f>IF(入力!I43="","",入力!I43)</f>
        <v>八千代市立阿蘇米本学園</v>
      </c>
      <c r="I62" s="13">
        <f>IF(入力!G43="","",入力!G43)</f>
        <v>5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深井</v>
      </c>
      <c r="D63" s="13" t="str">
        <f>IF(入力!E46="","",入力!E46)</f>
        <v>愛衣子</v>
      </c>
      <c r="E63" s="13" t="str">
        <f>IF(入力!C45="","",入力!C45)</f>
        <v>フカイ</v>
      </c>
      <c r="F63" s="13" t="str">
        <f>IF(入力!E45="","",入力!E45)</f>
        <v>メイコ</v>
      </c>
      <c r="G63" s="13">
        <f>IF(入力!M45="","",入力!M45)</f>
        <v>522045862</v>
      </c>
      <c r="H63" s="13" t="str">
        <f>IF(入力!I45="","",入力!I45)</f>
        <v>八千代市立阿蘇米本学園</v>
      </c>
      <c r="I63" s="13">
        <f>IF(入力!G45="","",入力!G45)</f>
        <v>4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坂元</v>
      </c>
      <c r="D64" s="13" t="str">
        <f>IF(入力!E48="","",入力!E48)</f>
        <v>凉寧</v>
      </c>
      <c r="E64" s="13" t="str">
        <f>IF(入力!C47="","",入力!C47)</f>
        <v>サカモト</v>
      </c>
      <c r="F64" s="13" t="str">
        <f>IF(入力!E47="","",入力!E47)</f>
        <v>スズネ</v>
      </c>
      <c r="G64" s="13">
        <f>IF(入力!M47="","",入力!M47)</f>
        <v>522045855</v>
      </c>
      <c r="H64" s="13" t="str">
        <f>IF(入力!I47="","",入力!I47)</f>
        <v>八千代市立阿蘇米本学園</v>
      </c>
      <c r="I64" s="13">
        <f>IF(入力!G47="","",入力!G47)</f>
        <v>4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砂絵子 遠藤</cp:lastModifiedBy>
  <cp:lastPrinted>2016-05-09T15:17:35Z</cp:lastPrinted>
  <dcterms:created xsi:type="dcterms:W3CDTF">2014-04-05T09:56:00Z</dcterms:created>
  <dcterms:modified xsi:type="dcterms:W3CDTF">2024-05-22T13:22:01Z</dcterms:modified>
</cp:coreProperties>
</file>