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ropbox\2.大会\2024\千葉県小学生バレーボール連盟\関東大会\"/>
    </mc:Choice>
  </mc:AlternateContent>
  <xr:revisionPtr revIDLastSave="0" documentId="13_ncr:1_{6AC81FA8-3EA6-4ED5-B558-2926F666BCA5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<sst xmlns="http://schemas.openxmlformats.org/spreadsheetml/2006/main" count="302" uniqueCount="240">
  <si>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</si>
  <si>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</si>
  <si>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</si>
  <si>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</si>
  <si>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</si>
  <si>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</si>
  <si>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</si>
  <si>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</si>
  <si>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</si>
  <si>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</si>
  <si>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</si>
  <si>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</si>
  <si>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</si>
  <si>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</si>
  <si>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</si>
  <si>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</si>
  <si>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</si>
  <si>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</si>
  <si>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</si>
  <si>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</si>
  <si>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</si>
  <si>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</si>
  <si>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</si>
  <si>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</si>
  <si>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</si>
  <si>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</si>
  <si>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</si>
  <si>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</si>
  <si>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</si>
  <si>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</si>
  <si>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</si>
  <si>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</si>
  <si>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</si>
  <si>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</si>
  <si>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</si>
  <si>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</si>
  <si>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</si>
  <si>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</si>
  <si>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</si>
  <si>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</si>
  <si>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</si>
  <si>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</si>
  <si>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</si>
  <si>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</si>
  <si>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</si>
  <si>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</si>
  <si>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</si>
  <si>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</si>
  <si>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</si>
  <si>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</si>
  <si>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</si>
  <si>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</si>
  <si>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</si>
  <si>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</si>
  <si>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</si>
  <si>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</si>
  <si>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</si>
  <si>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</si>
  <si>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</si>
  <si>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</si>
  <si>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</si>
  <si>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</si>
  <si>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</si>
  <si>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</si>
  <si>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</si>
  <si>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</si>
  <si>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</si>
  <si>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</si>
  <si>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</si>
  <si>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</si>
  <si>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</si>
  <si>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</si>
  <si>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</si>
  <si>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</si>
  <si>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</si>
  <si>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</si>
  <si>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</si>
  <si>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</si>
  <si>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</si>
  <si>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</si>
  <si>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</si>
  <si>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</si>
  <si>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</si>
  <si>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</si>
  <si>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</si>
  <si>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</si>
  <si>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</si>
  <si>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</si>
  <si>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</si>
  <si>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</si>
  <si>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</si>
  <si>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</si>
  <si>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</si>
  <si>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</si>
  <si>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</si>
  <si>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</si>
  <si>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</si>
  <si>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</si>
  <si>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</si>
  <si>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</si>
  <si>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</si>
  <si>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</si>
  <si>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</si>
  <si>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</si>
  <si>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</si>
  <si>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</si>
  <si>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</si>
  <si>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</si>
  <si>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</si>
  <si>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</si>
  <si>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</si>
  <si>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</si>
  <si>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</si>
  <si>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</si>
  <si>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</si>
  <si>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</si>
  <si>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</si>
  <si>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</si>
  <si>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</si>
  <si>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</si>
  <si>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</si>
  <si>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</si>
  <si>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</si>
  <si>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</si>
  <si>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</si>
  <si>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</si>
  <si>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</si>
  <si>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</si>
  <si>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</si>
  <si>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</si>
  <si>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</si>
  <si>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</si>
  <si>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インバヴィクトリー</t>
    <phoneticPr fontId="2"/>
  </si>
  <si>
    <t>印旛ヴィクトリー</t>
    <rPh sb="0" eb="2">
      <t>インバ</t>
    </rPh>
    <phoneticPr fontId="2"/>
  </si>
  <si>
    <t>印西市</t>
    <rPh sb="0" eb="2">
      <t>インザイ</t>
    </rPh>
    <rPh sb="2" eb="3">
      <t>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</si>
  <si>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</si>
  <si>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</si>
  <si>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アカトリ</t>
    <phoneticPr fontId="2"/>
  </si>
  <si>
    <t>カツヒコ</t>
    <phoneticPr fontId="2"/>
  </si>
  <si>
    <t>021067</t>
    <phoneticPr fontId="2"/>
  </si>
  <si>
    <t>0394158</t>
    <phoneticPr fontId="2"/>
  </si>
  <si>
    <t>赤鳥</t>
    <rPh sb="0" eb="2">
      <t>アカトリ</t>
    </rPh>
    <phoneticPr fontId="2"/>
  </si>
  <si>
    <t>克彦</t>
    <rPh sb="0" eb="2">
      <t>カツヒコ</t>
    </rPh>
    <phoneticPr fontId="2"/>
  </si>
  <si>
    <t>コウノスケ</t>
    <phoneticPr fontId="2"/>
  </si>
  <si>
    <t>康之助</t>
    <rPh sb="0" eb="3">
      <t>コウノスケ</t>
    </rPh>
    <phoneticPr fontId="2"/>
  </si>
  <si>
    <t>マツウラ</t>
    <phoneticPr fontId="2"/>
  </si>
  <si>
    <t>ナナ</t>
    <phoneticPr fontId="2"/>
  </si>
  <si>
    <t>松浦</t>
    <rPh sb="0" eb="2">
      <t>マツウラ</t>
    </rPh>
    <phoneticPr fontId="2"/>
  </si>
  <si>
    <t>奈々</t>
    <rPh sb="0" eb="2">
      <t>ナナ</t>
    </rPh>
    <phoneticPr fontId="2"/>
  </si>
  <si>
    <t>２７０</t>
    <phoneticPr fontId="2"/>
  </si>
  <si>
    <t>１６０６</t>
    <phoneticPr fontId="2"/>
  </si>
  <si>
    <t>千葉県印西市平賀学園台2－15－６</t>
    <phoneticPr fontId="2"/>
  </si>
  <si>
    <t>八千代市八千代台西９－２５－１２エスペランサ１０１</t>
    <phoneticPr fontId="2"/>
  </si>
  <si>
    <t>２７６</t>
    <phoneticPr fontId="2"/>
  </si>
  <si>
    <t>００２２</t>
    <phoneticPr fontId="2"/>
  </si>
  <si>
    <t>０８０</t>
    <phoneticPr fontId="2"/>
  </si>
  <si>
    <t>６６０８</t>
    <phoneticPr fontId="2"/>
  </si>
  <si>
    <t>１６２４</t>
    <phoneticPr fontId="2"/>
  </si>
  <si>
    <t>５４８２</t>
    <phoneticPr fontId="2"/>
  </si>
  <si>
    <t>４３１７</t>
    <phoneticPr fontId="2"/>
  </si>
  <si>
    <t>５３８４</t>
    <phoneticPr fontId="2"/>
  </si>
  <si>
    <t>７８４１</t>
    <phoneticPr fontId="2"/>
  </si>
  <si>
    <t>２３７８</t>
    <phoneticPr fontId="2"/>
  </si>
  <si>
    <t>４１２２</t>
    <phoneticPr fontId="2"/>
  </si>
  <si>
    <t>２８６</t>
    <phoneticPr fontId="2"/>
  </si>
  <si>
    <t>００１８</t>
    <phoneticPr fontId="2"/>
  </si>
  <si>
    <t>千葉県成田市吾妻1－33－7</t>
    <rPh sb="3" eb="6">
      <t>ナリタシ</t>
    </rPh>
    <rPh sb="6" eb="8">
      <t>アヅマ</t>
    </rPh>
    <phoneticPr fontId="2"/>
  </si>
  <si>
    <t>マツザキ</t>
    <phoneticPr fontId="2"/>
  </si>
  <si>
    <t>ナツミ</t>
    <phoneticPr fontId="2"/>
  </si>
  <si>
    <t>松﨑</t>
    <rPh sb="0" eb="2">
      <t>マツザキ</t>
    </rPh>
    <phoneticPr fontId="2"/>
  </si>
  <si>
    <t>菜津美</t>
    <rPh sb="0" eb="1">
      <t>ナ</t>
    </rPh>
    <rPh sb="1" eb="3">
      <t>ツミ</t>
    </rPh>
    <phoneticPr fontId="2"/>
  </si>
  <si>
    <t>菜津美</t>
    <rPh sb="0" eb="3">
      <t>ナツミ</t>
    </rPh>
    <phoneticPr fontId="2"/>
  </si>
  <si>
    <t>フウ</t>
    <phoneticPr fontId="2"/>
  </si>
  <si>
    <t>成田市立吾妻小学校</t>
    <rPh sb="0" eb="9">
      <t>ナリタシリツアヅマショウガッコウ</t>
    </rPh>
    <phoneticPr fontId="2"/>
  </si>
  <si>
    <t>芙羽</t>
    <rPh sb="0" eb="2">
      <t>フハネ</t>
    </rPh>
    <phoneticPr fontId="2"/>
  </si>
  <si>
    <t>ネモト</t>
    <phoneticPr fontId="2"/>
  </si>
  <si>
    <t>イブキ</t>
    <phoneticPr fontId="2"/>
  </si>
  <si>
    <t>成田市立美郷台小学校</t>
    <rPh sb="0" eb="4">
      <t>ナリタシリツ</t>
    </rPh>
    <phoneticPr fontId="2"/>
  </si>
  <si>
    <t>根本</t>
    <phoneticPr fontId="2"/>
  </si>
  <si>
    <t>一颯</t>
    <phoneticPr fontId="2"/>
  </si>
  <si>
    <t>ヨネヤマ</t>
    <phoneticPr fontId="2"/>
  </si>
  <si>
    <t>ソウタ</t>
    <phoneticPr fontId="2"/>
  </si>
  <si>
    <t>印西市立原小学校</t>
    <rPh sb="0" eb="4">
      <t>インザイシリツ</t>
    </rPh>
    <rPh sb="4" eb="8">
      <t>ハラショウガッコウ</t>
    </rPh>
    <phoneticPr fontId="2"/>
  </si>
  <si>
    <t>米山</t>
    <rPh sb="0" eb="2">
      <t>ヨネヤマ</t>
    </rPh>
    <phoneticPr fontId="2"/>
  </si>
  <si>
    <t>創太</t>
    <rPh sb="0" eb="2">
      <t>ソウタ</t>
    </rPh>
    <phoneticPr fontId="2"/>
  </si>
  <si>
    <t>ハセガワ</t>
    <phoneticPr fontId="2"/>
  </si>
  <si>
    <t>ショウ</t>
    <phoneticPr fontId="2"/>
  </si>
  <si>
    <t>旭市立嚶鳴小学校</t>
    <rPh sb="0" eb="3">
      <t>アサヒシリツ</t>
    </rPh>
    <phoneticPr fontId="2"/>
  </si>
  <si>
    <t>長谷川</t>
    <phoneticPr fontId="2"/>
  </si>
  <si>
    <t>翔海</t>
    <phoneticPr fontId="2"/>
  </si>
  <si>
    <t>オニヅカ</t>
    <phoneticPr fontId="2"/>
  </si>
  <si>
    <t>エイジ</t>
    <phoneticPr fontId="2"/>
  </si>
  <si>
    <t>印西市立内野小学校</t>
    <rPh sb="0" eb="4">
      <t>インザイシリツ</t>
    </rPh>
    <phoneticPr fontId="2"/>
  </si>
  <si>
    <t>鬼塚</t>
    <phoneticPr fontId="2"/>
  </si>
  <si>
    <t>瑛士</t>
    <phoneticPr fontId="2"/>
  </si>
  <si>
    <t>ヤナギ</t>
    <phoneticPr fontId="2"/>
  </si>
  <si>
    <t>シュンスケ</t>
    <phoneticPr fontId="2"/>
  </si>
  <si>
    <t>佐倉市立佐倉小学校</t>
    <rPh sb="0" eb="4">
      <t>サクラシリツ</t>
    </rPh>
    <phoneticPr fontId="2"/>
  </si>
  <si>
    <t>柳</t>
    <phoneticPr fontId="2"/>
  </si>
  <si>
    <t>俊佑</t>
    <phoneticPr fontId="2"/>
  </si>
  <si>
    <t>キネフチ</t>
    <phoneticPr fontId="2"/>
  </si>
  <si>
    <t>アオイ</t>
    <phoneticPr fontId="2"/>
  </si>
  <si>
    <t>杵淵</t>
    <rPh sb="0" eb="2">
      <t>キネフチ</t>
    </rPh>
    <phoneticPr fontId="2"/>
  </si>
  <si>
    <t>葵</t>
    <rPh sb="0" eb="1">
      <t>アオイ</t>
    </rPh>
    <phoneticPr fontId="2"/>
  </si>
  <si>
    <t>カタヤマ</t>
    <phoneticPr fontId="2"/>
  </si>
  <si>
    <t>エイト</t>
    <phoneticPr fontId="2"/>
  </si>
  <si>
    <t>片山</t>
    <rPh sb="0" eb="2">
      <t>カタヤマ</t>
    </rPh>
    <phoneticPr fontId="2"/>
  </si>
  <si>
    <t>瑛斗</t>
    <rPh sb="0" eb="2">
      <t>エイト</t>
    </rPh>
    <phoneticPr fontId="2"/>
  </si>
  <si>
    <t>オオタケ</t>
    <phoneticPr fontId="2"/>
  </si>
  <si>
    <t>ユウキ</t>
    <phoneticPr fontId="2"/>
  </si>
  <si>
    <t>印西市立小倉台小学校</t>
    <rPh sb="0" eb="4">
      <t>インザイシリツ</t>
    </rPh>
    <rPh sb="4" eb="10">
      <t>オグラダイショウガッコウ</t>
    </rPh>
    <phoneticPr fontId="2"/>
  </si>
  <si>
    <t>大竹</t>
    <rPh sb="0" eb="2">
      <t>オオタケ</t>
    </rPh>
    <phoneticPr fontId="2"/>
  </si>
  <si>
    <t>勇輝</t>
    <rPh sb="0" eb="2">
      <t>ユウキ</t>
    </rPh>
    <phoneticPr fontId="2"/>
  </si>
  <si>
    <t>サイトウ</t>
    <phoneticPr fontId="2"/>
  </si>
  <si>
    <t>エリ</t>
    <phoneticPr fontId="2"/>
  </si>
  <si>
    <t>印西市立平賀小学校</t>
    <rPh sb="0" eb="4">
      <t>インザイシリツ</t>
    </rPh>
    <rPh sb="4" eb="9">
      <t>ヒラガショウガッコウ</t>
    </rPh>
    <phoneticPr fontId="2"/>
  </si>
  <si>
    <t>齊藤</t>
  </si>
  <si>
    <t>恵理</t>
    <rPh sb="0" eb="2">
      <t>エリ</t>
    </rPh>
    <phoneticPr fontId="2"/>
  </si>
  <si>
    <t>①</t>
    <phoneticPr fontId="2"/>
  </si>
  <si>
    <t>日頃の感謝を忘れずに、指導者、選手、保護者がひとつになって、最後の１点を取るまで油断せず、応援してくれた全ての方に感動を与えられるよう「たましいこめて」戦います。</t>
    <phoneticPr fontId="2"/>
  </si>
  <si>
    <t>ナカムラ</t>
    <phoneticPr fontId="2"/>
  </si>
  <si>
    <t>ケンシロウ</t>
    <phoneticPr fontId="2"/>
  </si>
  <si>
    <t>白井市立七次台小学校</t>
    <rPh sb="0" eb="4">
      <t>シロイシリツ</t>
    </rPh>
    <rPh sb="4" eb="7">
      <t>ナナツギダイ</t>
    </rPh>
    <rPh sb="7" eb="10">
      <t>ショウガッコウ</t>
    </rPh>
    <phoneticPr fontId="2"/>
  </si>
  <si>
    <t>中村</t>
    <rPh sb="0" eb="2">
      <t>ナカムラ</t>
    </rPh>
    <phoneticPr fontId="2"/>
  </si>
  <si>
    <t>健士朗</t>
    <rPh sb="0" eb="1">
      <t>ケン</t>
    </rPh>
    <rPh sb="1" eb="2">
      <t>シ</t>
    </rPh>
    <rPh sb="2" eb="3">
      <t>ロウ</t>
    </rPh>
    <phoneticPr fontId="2"/>
  </si>
  <si>
    <t>ヨシイ</t>
    <phoneticPr fontId="2"/>
  </si>
  <si>
    <t>ミユキ</t>
    <phoneticPr fontId="2"/>
  </si>
  <si>
    <t>吉井</t>
    <rPh sb="0" eb="2">
      <t>ヨシイ</t>
    </rPh>
    <phoneticPr fontId="2"/>
  </si>
  <si>
    <t>未幸</t>
    <rPh sb="0" eb="2">
      <t>ミユキ</t>
    </rPh>
    <phoneticPr fontId="2"/>
  </si>
  <si>
    <t>藤井</t>
    <rPh sb="0" eb="2">
      <t>フジイ</t>
    </rPh>
    <phoneticPr fontId="2"/>
  </si>
  <si>
    <t>健太</t>
    <rPh sb="0" eb="2">
      <t>ケンタ</t>
    </rPh>
    <phoneticPr fontId="2"/>
  </si>
  <si>
    <t>フジイ</t>
    <phoneticPr fontId="2"/>
  </si>
  <si>
    <t>ケンタ</t>
    <phoneticPr fontId="2"/>
  </si>
  <si>
    <t>小竹山</t>
    <rPh sb="0" eb="3">
      <t>コタケヤマ</t>
    </rPh>
    <phoneticPr fontId="2"/>
  </si>
  <si>
    <t>さえ</t>
    <phoneticPr fontId="2"/>
  </si>
  <si>
    <t>コタケヤマ</t>
    <phoneticPr fontId="2"/>
  </si>
  <si>
    <t>サエ</t>
    <phoneticPr fontId="2"/>
  </si>
  <si>
    <t>佐倉市立内郷小学校</t>
    <phoneticPr fontId="2"/>
  </si>
  <si>
    <t>栄町立安食台小学校</t>
    <phoneticPr fontId="2"/>
  </si>
  <si>
    <t>白井市立七次台小学校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</si>
</sst>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明朝"/>
      <family val="2"/>
      <charset val="128"/>
    </font>
    <font>
      <sz val="11"/>
      <color rgb="FF000000"/>
      <name val="Yu Gothic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25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5" fillId="0" borderId="38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workbookViewId="0">
      <selection activeCell="V25" sqref="V2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25" t="s">
        <v>115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</row>
    <row r="2" spans="1:51" ht="14.5" customHeight="1">
      <c r="A2" s="121" t="s">
        <v>121</v>
      </c>
      <c r="B2" s="122"/>
      <c r="C2" s="123" t="s">
        <v>132</v>
      </c>
      <c r="D2" s="124"/>
      <c r="E2" s="124"/>
      <c r="F2" s="124"/>
      <c r="G2" s="124"/>
      <c r="H2" s="124"/>
      <c r="I2" s="125"/>
      <c r="J2" s="95" t="s">
        <v>119</v>
      </c>
      <c r="K2" s="230"/>
      <c r="L2" s="230"/>
      <c r="M2" s="230"/>
      <c r="N2" s="230"/>
      <c r="O2" s="231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133</v>
      </c>
      <c r="D3" s="129"/>
      <c r="E3" s="129"/>
      <c r="F3" s="129"/>
      <c r="G3" s="129"/>
      <c r="H3" s="129"/>
      <c r="I3" s="130"/>
      <c r="J3" s="227" t="s">
        <v>93</v>
      </c>
      <c r="K3" s="228"/>
      <c r="L3" s="228"/>
      <c r="M3" s="228"/>
      <c r="N3" s="228"/>
      <c r="O3" s="229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60" t="s">
        <v>118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9" t="s">
        <v>123</v>
      </c>
      <c r="B4" s="240"/>
      <c r="C4" s="232">
        <v>430759328</v>
      </c>
      <c r="D4" s="233"/>
      <c r="E4" s="233"/>
      <c r="F4" s="233"/>
      <c r="G4" s="233"/>
      <c r="H4" s="233"/>
      <c r="I4" s="234"/>
      <c r="J4" s="243" t="s">
        <v>117</v>
      </c>
      <c r="K4" s="244"/>
      <c r="L4" s="244"/>
      <c r="M4" s="244"/>
      <c r="N4" s="244"/>
      <c r="O4" s="245"/>
      <c r="P4" s="175" t="s">
        <v>94</v>
      </c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57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41" t="s">
        <v>116</v>
      </c>
      <c r="B5" s="242"/>
      <c r="C5" s="235">
        <v>434101428</v>
      </c>
      <c r="D5" s="236"/>
      <c r="E5" s="236"/>
      <c r="F5" s="236"/>
      <c r="G5" s="236"/>
      <c r="H5" s="236"/>
      <c r="I5" s="237"/>
      <c r="J5" s="205"/>
      <c r="K5" s="205"/>
      <c r="L5" s="205"/>
      <c r="M5" s="205"/>
      <c r="N5" s="205"/>
      <c r="O5" s="205"/>
      <c r="P5" s="176" t="s">
        <v>135</v>
      </c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6" t="s">
        <v>136</v>
      </c>
      <c r="AF5" s="177"/>
      <c r="AG5" s="177"/>
      <c r="AH5" s="177"/>
      <c r="AI5" s="177"/>
      <c r="AJ5" s="177"/>
      <c r="AK5" s="178"/>
      <c r="AL5" s="178"/>
      <c r="AM5" s="178"/>
      <c r="AN5" s="178"/>
      <c r="AO5" s="178"/>
      <c r="AP5" s="178"/>
      <c r="AQ5" s="178"/>
      <c r="AR5" s="178"/>
      <c r="AS5" s="179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1" t="s">
        <v>107</v>
      </c>
      <c r="D6" s="152"/>
      <c r="E6" s="153" t="s">
        <v>108</v>
      </c>
      <c r="F6" s="154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7" t="s">
        <v>124</v>
      </c>
    </row>
    <row r="7" spans="1:51" ht="13.5" customHeight="1">
      <c r="A7" s="77"/>
      <c r="B7" s="148"/>
      <c r="C7" s="113" t="s">
        <v>137</v>
      </c>
      <c r="D7" s="114"/>
      <c r="E7" s="115" t="s">
        <v>138</v>
      </c>
      <c r="F7" s="116"/>
      <c r="G7" s="208">
        <v>506039353</v>
      </c>
      <c r="H7" s="208"/>
      <c r="I7" s="208"/>
      <c r="J7" s="207" t="s">
        <v>139</v>
      </c>
      <c r="K7" s="208"/>
      <c r="L7" s="208"/>
      <c r="M7" s="207" t="s">
        <v>140</v>
      </c>
      <c r="N7" s="208"/>
      <c r="O7" s="208"/>
      <c r="P7" s="183" t="s">
        <v>7</v>
      </c>
      <c r="Q7" s="184"/>
      <c r="R7" s="150" t="s">
        <v>149</v>
      </c>
      <c r="S7" s="150"/>
      <c r="T7" s="150"/>
      <c r="U7" s="150"/>
      <c r="V7" s="30" t="s">
        <v>8</v>
      </c>
      <c r="W7" s="140" t="s">
        <v>150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67" t="s">
        <v>155</v>
      </c>
      <c r="AM7" s="62"/>
      <c r="AN7" s="62"/>
      <c r="AO7" s="62"/>
      <c r="AP7" s="62"/>
      <c r="AQ7" s="62"/>
      <c r="AR7" s="62"/>
      <c r="AS7" s="39" t="s">
        <v>10</v>
      </c>
      <c r="AT7" s="56">
        <v>62</v>
      </c>
    </row>
    <row r="8" spans="1:51" ht="18" customHeight="1">
      <c r="A8" s="77"/>
      <c r="B8" s="148"/>
      <c r="C8" s="117" t="s">
        <v>141</v>
      </c>
      <c r="D8" s="118"/>
      <c r="E8" s="119" t="s">
        <v>142</v>
      </c>
      <c r="F8" s="120"/>
      <c r="G8" s="208"/>
      <c r="H8" s="208"/>
      <c r="I8" s="208"/>
      <c r="J8" s="208"/>
      <c r="K8" s="208"/>
      <c r="L8" s="208"/>
      <c r="M8" s="208"/>
      <c r="N8" s="208"/>
      <c r="O8" s="208"/>
      <c r="P8" s="155" t="s">
        <v>151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3" t="s">
        <v>156</v>
      </c>
      <c r="AL8" s="64"/>
      <c r="AM8" s="64"/>
      <c r="AN8" s="64"/>
      <c r="AO8" s="40" t="s">
        <v>11</v>
      </c>
      <c r="AP8" s="65" t="s">
        <v>157</v>
      </c>
      <c r="AQ8" s="64"/>
      <c r="AR8" s="64"/>
      <c r="AS8" s="66"/>
      <c r="AT8" s="56"/>
    </row>
    <row r="9" spans="1:51" ht="14.5" customHeight="1">
      <c r="A9" s="77" t="s">
        <v>82</v>
      </c>
      <c r="B9" s="148"/>
      <c r="C9" s="113" t="s">
        <v>137</v>
      </c>
      <c r="D9" s="114"/>
      <c r="E9" s="115" t="s">
        <v>143</v>
      </c>
      <c r="F9" s="116"/>
      <c r="G9" s="208">
        <v>500652463</v>
      </c>
      <c r="H9" s="208"/>
      <c r="I9" s="208"/>
      <c r="J9" s="208">
        <v>25573</v>
      </c>
      <c r="K9" s="208"/>
      <c r="L9" s="208"/>
      <c r="M9" s="208">
        <v>416229</v>
      </c>
      <c r="N9" s="208"/>
      <c r="O9" s="208"/>
      <c r="P9" s="183" t="s">
        <v>7</v>
      </c>
      <c r="Q9" s="184"/>
      <c r="R9" s="209" t="s">
        <v>149</v>
      </c>
      <c r="S9" s="150"/>
      <c r="T9" s="150"/>
      <c r="U9" s="150"/>
      <c r="V9" s="30" t="s">
        <v>8</v>
      </c>
      <c r="W9" s="139" t="s">
        <v>150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7" t="s">
        <v>155</v>
      </c>
      <c r="AM9" s="62"/>
      <c r="AN9" s="62"/>
      <c r="AO9" s="62"/>
      <c r="AP9" s="62"/>
      <c r="AQ9" s="62"/>
      <c r="AR9" s="62"/>
      <c r="AS9" s="39" t="s">
        <v>126</v>
      </c>
      <c r="AT9" s="57">
        <v>32</v>
      </c>
    </row>
    <row r="10" spans="1:51" ht="18" customHeight="1">
      <c r="A10" s="77"/>
      <c r="B10" s="148"/>
      <c r="C10" s="117" t="s">
        <v>141</v>
      </c>
      <c r="D10" s="118"/>
      <c r="E10" s="119" t="s">
        <v>144</v>
      </c>
      <c r="F10" s="120"/>
      <c r="G10" s="208"/>
      <c r="H10" s="208"/>
      <c r="I10" s="208"/>
      <c r="J10" s="208"/>
      <c r="K10" s="208"/>
      <c r="L10" s="208"/>
      <c r="M10" s="208"/>
      <c r="N10" s="208"/>
      <c r="O10" s="208"/>
      <c r="P10" s="155" t="s">
        <v>151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3" t="s">
        <v>158</v>
      </c>
      <c r="AL10" s="64"/>
      <c r="AM10" s="64"/>
      <c r="AN10" s="64"/>
      <c r="AO10" s="40" t="s">
        <v>127</v>
      </c>
      <c r="AP10" s="65" t="s">
        <v>159</v>
      </c>
      <c r="AQ10" s="64"/>
      <c r="AR10" s="64"/>
      <c r="AS10" s="66"/>
      <c r="AT10" s="57"/>
    </row>
    <row r="11" spans="1:51" ht="14.5" customHeight="1">
      <c r="A11" s="77" t="s">
        <v>83</v>
      </c>
      <c r="B11" s="148"/>
      <c r="C11" s="113" t="s">
        <v>145</v>
      </c>
      <c r="D11" s="114"/>
      <c r="E11" s="115" t="s">
        <v>146</v>
      </c>
      <c r="F11" s="116"/>
      <c r="G11" s="208">
        <v>500780321</v>
      </c>
      <c r="H11" s="208"/>
      <c r="I11" s="208"/>
      <c r="J11" s="208">
        <v>291125</v>
      </c>
      <c r="K11" s="208"/>
      <c r="L11" s="208"/>
      <c r="M11" s="208"/>
      <c r="N11" s="208"/>
      <c r="O11" s="208"/>
      <c r="P11" s="183" t="s">
        <v>7</v>
      </c>
      <c r="Q11" s="184"/>
      <c r="R11" s="209" t="s">
        <v>153</v>
      </c>
      <c r="S11" s="150"/>
      <c r="T11" s="150"/>
      <c r="U11" s="150"/>
      <c r="V11" s="30" t="s">
        <v>8</v>
      </c>
      <c r="W11" s="139" t="s">
        <v>154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7" t="s">
        <v>155</v>
      </c>
      <c r="AM11" s="62"/>
      <c r="AN11" s="62"/>
      <c r="AO11" s="62"/>
      <c r="AP11" s="62"/>
      <c r="AQ11" s="62"/>
      <c r="AR11" s="62"/>
      <c r="AS11" s="39" t="s">
        <v>126</v>
      </c>
      <c r="AT11" s="57">
        <v>29</v>
      </c>
    </row>
    <row r="12" spans="1:51" ht="18" customHeight="1">
      <c r="A12" s="77"/>
      <c r="B12" s="148"/>
      <c r="C12" s="117" t="s">
        <v>147</v>
      </c>
      <c r="D12" s="118"/>
      <c r="E12" s="119" t="s">
        <v>148</v>
      </c>
      <c r="F12" s="120"/>
      <c r="G12" s="208"/>
      <c r="H12" s="208"/>
      <c r="I12" s="208"/>
      <c r="J12" s="208"/>
      <c r="K12" s="208"/>
      <c r="L12" s="208"/>
      <c r="M12" s="208"/>
      <c r="N12" s="208"/>
      <c r="O12" s="208"/>
      <c r="P12" s="155" t="s">
        <v>152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56" t="s">
        <v>160</v>
      </c>
      <c r="AL12" s="64"/>
      <c r="AM12" s="64"/>
      <c r="AN12" s="64"/>
      <c r="AO12" s="40" t="s">
        <v>127</v>
      </c>
      <c r="AP12" s="64" t="s">
        <v>161</v>
      </c>
      <c r="AQ12" s="64"/>
      <c r="AR12" s="64"/>
      <c r="AS12" s="66"/>
      <c r="AT12" s="57"/>
    </row>
    <row r="13" spans="1:51" ht="15" customHeight="1">
      <c r="A13" s="77" t="s">
        <v>84</v>
      </c>
      <c r="B13" s="148"/>
      <c r="C13" s="113" t="s">
        <v>167</v>
      </c>
      <c r="D13" s="114"/>
      <c r="E13" s="115" t="s">
        <v>168</v>
      </c>
      <c r="F13" s="116"/>
      <c r="G13" s="213"/>
      <c r="H13" s="213"/>
      <c r="I13" s="213"/>
      <c r="J13" s="213"/>
      <c r="K13" s="213"/>
      <c r="L13" s="213"/>
      <c r="M13" s="213"/>
      <c r="N13" s="213"/>
      <c r="O13" s="213"/>
      <c r="P13" s="25"/>
      <c r="Q13" s="26"/>
      <c r="R13" s="169"/>
      <c r="S13" s="169"/>
      <c r="T13" s="169"/>
      <c r="U13" s="169"/>
      <c r="V13" s="27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4"/>
      <c r="AK13" s="41"/>
      <c r="AL13" s="162"/>
      <c r="AM13" s="162"/>
      <c r="AN13" s="162"/>
      <c r="AO13" s="162"/>
      <c r="AP13" s="162"/>
      <c r="AQ13" s="162"/>
      <c r="AR13" s="162"/>
      <c r="AS13" s="42"/>
      <c r="AT13" s="58"/>
    </row>
    <row r="14" spans="1:51" ht="18" customHeight="1">
      <c r="A14" s="77"/>
      <c r="B14" s="148"/>
      <c r="C14" s="117" t="s">
        <v>169</v>
      </c>
      <c r="D14" s="118"/>
      <c r="E14" s="119" t="s">
        <v>170</v>
      </c>
      <c r="F14" s="120"/>
      <c r="G14" s="213"/>
      <c r="H14" s="213"/>
      <c r="I14" s="213"/>
      <c r="J14" s="213"/>
      <c r="K14" s="213"/>
      <c r="L14" s="213"/>
      <c r="M14" s="213"/>
      <c r="N14" s="213"/>
      <c r="O14" s="213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3"/>
      <c r="AP14" s="167"/>
      <c r="AQ14" s="167"/>
      <c r="AR14" s="167"/>
      <c r="AS14" s="168"/>
      <c r="AT14" s="58"/>
    </row>
    <row r="15" spans="1:51" ht="15" customHeight="1">
      <c r="A15" s="214" t="s">
        <v>98</v>
      </c>
      <c r="B15" s="148"/>
      <c r="C15" s="113" t="s">
        <v>167</v>
      </c>
      <c r="D15" s="114"/>
      <c r="E15" s="115" t="s">
        <v>168</v>
      </c>
      <c r="F15" s="116"/>
      <c r="G15" s="213"/>
      <c r="H15" s="213"/>
      <c r="I15" s="213"/>
      <c r="J15" s="213"/>
      <c r="K15" s="213"/>
      <c r="L15" s="213"/>
      <c r="M15" s="213"/>
      <c r="N15" s="213"/>
      <c r="O15" s="213"/>
      <c r="P15" s="183" t="s">
        <v>7</v>
      </c>
      <c r="Q15" s="184"/>
      <c r="R15" s="209" t="s">
        <v>164</v>
      </c>
      <c r="S15" s="150"/>
      <c r="T15" s="150"/>
      <c r="U15" s="150"/>
      <c r="V15" s="29" t="s">
        <v>8</v>
      </c>
      <c r="W15" s="139" t="s">
        <v>165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155</v>
      </c>
      <c r="AM15" s="62"/>
      <c r="AN15" s="62"/>
      <c r="AO15" s="62"/>
      <c r="AP15" s="62"/>
      <c r="AQ15" s="62"/>
      <c r="AR15" s="62"/>
      <c r="AS15" s="39" t="s">
        <v>126</v>
      </c>
      <c r="AT15" s="57">
        <v>34</v>
      </c>
    </row>
    <row r="16" spans="1:51" ht="18" customHeight="1">
      <c r="A16" s="77"/>
      <c r="B16" s="148"/>
      <c r="C16" s="117" t="s">
        <v>169</v>
      </c>
      <c r="D16" s="118"/>
      <c r="E16" s="119" t="s">
        <v>171</v>
      </c>
      <c r="F16" s="120"/>
      <c r="G16" s="213"/>
      <c r="H16" s="213"/>
      <c r="I16" s="213"/>
      <c r="J16" s="213"/>
      <c r="K16" s="213"/>
      <c r="L16" s="213"/>
      <c r="M16" s="213"/>
      <c r="N16" s="213"/>
      <c r="O16" s="213"/>
      <c r="P16" s="142" t="s">
        <v>166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3" t="s">
        <v>162</v>
      </c>
      <c r="AL16" s="64"/>
      <c r="AM16" s="64"/>
      <c r="AN16" s="64"/>
      <c r="AO16" s="40" t="s">
        <v>127</v>
      </c>
      <c r="AP16" s="65" t="s">
        <v>163</v>
      </c>
      <c r="AQ16" s="64"/>
      <c r="AR16" s="64"/>
      <c r="AS16" s="66"/>
      <c r="AT16" s="57"/>
    </row>
    <row r="17" spans="1:46">
      <c r="A17" s="77" t="s">
        <v>0</v>
      </c>
      <c r="B17" s="148"/>
      <c r="C17" s="197" t="str">
        <f>IF(P16="","",P16)</f>
        <v>千葉県成田市吾妻1－33－7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197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5" customHeight="1">
      <c r="A19" s="77" t="s">
        <v>1</v>
      </c>
      <c r="B19" s="148"/>
      <c r="C19" s="197" t="str">
        <f>IF(AL15="","",AL15&amp;"-"&amp;AK16&amp;"-"&amp;AP16)</f>
        <v>０８０-２３７８-４１２２</v>
      </c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5" customHeight="1">
      <c r="A20" s="77"/>
      <c r="B20" s="148"/>
      <c r="C20" s="197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5" customHeight="1">
      <c r="A21" s="77" t="s">
        <v>85</v>
      </c>
      <c r="B21" s="148"/>
      <c r="C21" s="223"/>
      <c r="D21" s="215"/>
      <c r="E21" s="215"/>
      <c r="F21" s="215"/>
      <c r="G21" s="215"/>
      <c r="H21" s="215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5" customHeight="1" thickBot="1">
      <c r="A22" s="89"/>
      <c r="B22" s="238"/>
      <c r="C22" s="224"/>
      <c r="D22" s="216"/>
      <c r="E22" s="216"/>
      <c r="F22" s="216"/>
      <c r="G22" s="216"/>
      <c r="H22" s="216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5" customHeight="1" thickBot="1">
      <c r="A23" s="211" t="s">
        <v>130</v>
      </c>
      <c r="B23" s="146" t="s">
        <v>86</v>
      </c>
      <c r="C23" s="198" t="s">
        <v>105</v>
      </c>
      <c r="D23" s="199"/>
      <c r="E23" s="200" t="s">
        <v>106</v>
      </c>
      <c r="F23" s="201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12"/>
      <c r="B24" s="148"/>
      <c r="C24" s="192" t="s">
        <v>103</v>
      </c>
      <c r="D24" s="193"/>
      <c r="E24" s="194" t="s">
        <v>104</v>
      </c>
      <c r="F24" s="195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9">
        <v>1</v>
      </c>
      <c r="B25" s="204" t="s">
        <v>218</v>
      </c>
      <c r="C25" s="113" t="s">
        <v>167</v>
      </c>
      <c r="D25" s="114"/>
      <c r="E25" s="115" t="s">
        <v>172</v>
      </c>
      <c r="F25" s="116"/>
      <c r="G25" s="100">
        <v>6</v>
      </c>
      <c r="H25" s="101"/>
      <c r="I25" s="104" t="s">
        <v>173</v>
      </c>
      <c r="J25" s="105"/>
      <c r="K25" s="105"/>
      <c r="L25" s="101"/>
      <c r="M25" s="100">
        <v>519034022</v>
      </c>
      <c r="N25" s="105"/>
      <c r="O25" s="101"/>
      <c r="P25" s="100">
        <v>164</v>
      </c>
      <c r="Q25" s="105"/>
      <c r="R25" s="105"/>
      <c r="S25" s="105"/>
      <c r="T25" s="107"/>
      <c r="U25" s="1"/>
      <c r="V25" s="1"/>
      <c r="W25" s="1"/>
      <c r="X25" s="1"/>
      <c r="Y25" s="217">
        <v>13</v>
      </c>
      <c r="Z25" s="218"/>
      <c r="AA25" s="218"/>
      <c r="AB25" s="218"/>
      <c r="AC25" s="218"/>
      <c r="AD25" s="218"/>
      <c r="AE25" s="218"/>
      <c r="AF25" s="218"/>
      <c r="AG25" s="2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10"/>
      <c r="B26" s="112"/>
      <c r="C26" s="117" t="s">
        <v>169</v>
      </c>
      <c r="D26" s="118"/>
      <c r="E26" s="119" t="s">
        <v>174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20"/>
      <c r="Z26" s="221"/>
      <c r="AA26" s="221"/>
      <c r="AB26" s="221"/>
      <c r="AC26" s="221"/>
      <c r="AD26" s="221"/>
      <c r="AE26" s="221"/>
      <c r="AF26" s="221"/>
      <c r="AG26" s="2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9">
        <v>2</v>
      </c>
      <c r="B27" s="111">
        <v>2</v>
      </c>
      <c r="C27" s="113" t="s">
        <v>175</v>
      </c>
      <c r="D27" s="114"/>
      <c r="E27" s="115" t="s">
        <v>176</v>
      </c>
      <c r="F27" s="116"/>
      <c r="G27" s="100">
        <v>6</v>
      </c>
      <c r="H27" s="101"/>
      <c r="I27" s="203" t="s">
        <v>177</v>
      </c>
      <c r="J27" s="105"/>
      <c r="K27" s="105"/>
      <c r="L27" s="101"/>
      <c r="M27" s="100">
        <v>520910612</v>
      </c>
      <c r="N27" s="105"/>
      <c r="O27" s="101"/>
      <c r="P27" s="100">
        <v>148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10"/>
      <c r="B28" s="112"/>
      <c r="C28" s="117" t="s">
        <v>178</v>
      </c>
      <c r="D28" s="118"/>
      <c r="E28" s="119" t="s">
        <v>179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9">
        <v>3</v>
      </c>
      <c r="B29" s="111">
        <v>3</v>
      </c>
      <c r="C29" s="113" t="s">
        <v>180</v>
      </c>
      <c r="D29" s="114"/>
      <c r="E29" s="115" t="s">
        <v>181</v>
      </c>
      <c r="F29" s="116"/>
      <c r="G29" s="100">
        <v>6</v>
      </c>
      <c r="H29" s="101"/>
      <c r="I29" s="104" t="s">
        <v>182</v>
      </c>
      <c r="J29" s="105"/>
      <c r="K29" s="105"/>
      <c r="L29" s="101"/>
      <c r="M29" s="100">
        <v>521701318</v>
      </c>
      <c r="N29" s="105"/>
      <c r="O29" s="101"/>
      <c r="P29" s="100">
        <v>134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10"/>
      <c r="B30" s="112"/>
      <c r="C30" s="117" t="s">
        <v>183</v>
      </c>
      <c r="D30" s="118"/>
      <c r="E30" s="119" t="s">
        <v>184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9">
        <v>4</v>
      </c>
      <c r="B31" s="111">
        <v>4</v>
      </c>
      <c r="C31" s="113" t="s">
        <v>185</v>
      </c>
      <c r="D31" s="114"/>
      <c r="E31" s="115" t="s">
        <v>186</v>
      </c>
      <c r="F31" s="116"/>
      <c r="G31" s="100">
        <v>6</v>
      </c>
      <c r="H31" s="101"/>
      <c r="I31" s="104" t="s">
        <v>187</v>
      </c>
      <c r="J31" s="105"/>
      <c r="K31" s="105"/>
      <c r="L31" s="101"/>
      <c r="M31" s="100">
        <v>519258381</v>
      </c>
      <c r="N31" s="105"/>
      <c r="O31" s="101"/>
      <c r="P31" s="100">
        <v>147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10"/>
      <c r="B32" s="112"/>
      <c r="C32" s="117" t="s">
        <v>188</v>
      </c>
      <c r="D32" s="118"/>
      <c r="E32" s="119" t="s">
        <v>189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9">
        <v>5</v>
      </c>
      <c r="B33" s="111">
        <v>5</v>
      </c>
      <c r="C33" s="185" t="s">
        <v>190</v>
      </c>
      <c r="D33" s="114"/>
      <c r="E33" s="202" t="s">
        <v>191</v>
      </c>
      <c r="F33" s="116"/>
      <c r="G33" s="100">
        <v>6</v>
      </c>
      <c r="H33" s="101"/>
      <c r="I33" s="210" t="s">
        <v>192</v>
      </c>
      <c r="J33" s="105"/>
      <c r="K33" s="105"/>
      <c r="L33" s="101"/>
      <c r="M33" s="100">
        <v>519875588</v>
      </c>
      <c r="N33" s="105"/>
      <c r="O33" s="101"/>
      <c r="P33" s="100">
        <v>147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10"/>
      <c r="B34" s="112"/>
      <c r="C34" s="117" t="s">
        <v>193</v>
      </c>
      <c r="D34" s="118"/>
      <c r="E34" s="119" t="s">
        <v>194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9">
        <v>6</v>
      </c>
      <c r="B35" s="111">
        <v>6</v>
      </c>
      <c r="C35" s="113" t="s">
        <v>195</v>
      </c>
      <c r="D35" s="114"/>
      <c r="E35" s="115" t="s">
        <v>196</v>
      </c>
      <c r="F35" s="116"/>
      <c r="G35" s="100">
        <v>6</v>
      </c>
      <c r="H35" s="101"/>
      <c r="I35" s="104" t="s">
        <v>197</v>
      </c>
      <c r="J35" s="105"/>
      <c r="K35" s="105"/>
      <c r="L35" s="101"/>
      <c r="M35" s="100">
        <v>519875571</v>
      </c>
      <c r="N35" s="105"/>
      <c r="O35" s="101"/>
      <c r="P35" s="100">
        <v>156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10"/>
      <c r="B36" s="112"/>
      <c r="C36" s="117" t="s">
        <v>198</v>
      </c>
      <c r="D36" s="118"/>
      <c r="E36" s="119" t="s">
        <v>199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9">
        <v>7</v>
      </c>
      <c r="B37" s="111">
        <v>7</v>
      </c>
      <c r="C37" s="113" t="s">
        <v>200</v>
      </c>
      <c r="D37" s="114"/>
      <c r="E37" s="115" t="s">
        <v>201</v>
      </c>
      <c r="F37" s="116"/>
      <c r="G37" s="100">
        <v>6</v>
      </c>
      <c r="H37" s="101"/>
      <c r="I37" s="104" t="s">
        <v>182</v>
      </c>
      <c r="J37" s="105"/>
      <c r="K37" s="105"/>
      <c r="L37" s="101"/>
      <c r="M37" s="100">
        <v>521688213</v>
      </c>
      <c r="N37" s="105"/>
      <c r="O37" s="101"/>
      <c r="P37" s="100">
        <v>146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10"/>
      <c r="B38" s="112"/>
      <c r="C38" s="117" t="s">
        <v>202</v>
      </c>
      <c r="D38" s="118"/>
      <c r="E38" s="119" t="s">
        <v>203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9">
        <v>8</v>
      </c>
      <c r="B39" s="111">
        <v>8</v>
      </c>
      <c r="C39" s="113" t="s">
        <v>204</v>
      </c>
      <c r="D39" s="114"/>
      <c r="E39" s="115" t="s">
        <v>205</v>
      </c>
      <c r="F39" s="116"/>
      <c r="G39" s="100">
        <v>6</v>
      </c>
      <c r="H39" s="101"/>
      <c r="I39" s="104" t="s">
        <v>182</v>
      </c>
      <c r="J39" s="105"/>
      <c r="K39" s="105"/>
      <c r="L39" s="101"/>
      <c r="M39" s="100">
        <v>521701301</v>
      </c>
      <c r="N39" s="105"/>
      <c r="O39" s="101"/>
      <c r="P39" s="100">
        <v>150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10"/>
      <c r="B40" s="112"/>
      <c r="C40" s="117" t="s">
        <v>206</v>
      </c>
      <c r="D40" s="118"/>
      <c r="E40" s="119" t="s">
        <v>207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9">
        <v>9</v>
      </c>
      <c r="B41" s="111">
        <v>9</v>
      </c>
      <c r="C41" s="113" t="s">
        <v>208</v>
      </c>
      <c r="D41" s="114"/>
      <c r="E41" s="115" t="s">
        <v>209</v>
      </c>
      <c r="F41" s="116"/>
      <c r="G41" s="100">
        <v>6</v>
      </c>
      <c r="H41" s="101"/>
      <c r="I41" s="104" t="s">
        <v>210</v>
      </c>
      <c r="J41" s="105"/>
      <c r="K41" s="105"/>
      <c r="L41" s="101"/>
      <c r="M41" s="100">
        <v>523140177</v>
      </c>
      <c r="N41" s="105"/>
      <c r="O41" s="101"/>
      <c r="P41" s="100">
        <v>153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10"/>
      <c r="B42" s="112"/>
      <c r="C42" s="117" t="s">
        <v>211</v>
      </c>
      <c r="D42" s="118"/>
      <c r="E42" s="119" t="s">
        <v>212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9">
        <v>10</v>
      </c>
      <c r="B43" s="111">
        <v>10</v>
      </c>
      <c r="C43" s="113" t="s">
        <v>213</v>
      </c>
      <c r="D43" s="114"/>
      <c r="E43" s="115" t="s">
        <v>214</v>
      </c>
      <c r="F43" s="116"/>
      <c r="G43" s="100">
        <v>6</v>
      </c>
      <c r="H43" s="101"/>
      <c r="I43" s="104" t="s">
        <v>215</v>
      </c>
      <c r="J43" s="105"/>
      <c r="K43" s="105"/>
      <c r="L43" s="101"/>
      <c r="M43" s="100">
        <v>519569296</v>
      </c>
      <c r="N43" s="105"/>
      <c r="O43" s="101"/>
      <c r="P43" s="100">
        <v>147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10"/>
      <c r="B44" s="112"/>
      <c r="C44" s="117" t="s">
        <v>216</v>
      </c>
      <c r="D44" s="118"/>
      <c r="E44" s="119" t="s">
        <v>217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9">
        <v>11</v>
      </c>
      <c r="B45" s="111">
        <v>11</v>
      </c>
      <c r="C45" s="113" t="s">
        <v>220</v>
      </c>
      <c r="D45" s="114"/>
      <c r="E45" s="115" t="s">
        <v>221</v>
      </c>
      <c r="F45" s="116"/>
      <c r="G45" s="100">
        <v>5</v>
      </c>
      <c r="H45" s="101"/>
      <c r="I45" s="104" t="s">
        <v>222</v>
      </c>
      <c r="J45" s="105"/>
      <c r="K45" s="105"/>
      <c r="L45" s="101"/>
      <c r="M45" s="100">
        <v>521119694</v>
      </c>
      <c r="N45" s="105"/>
      <c r="O45" s="101"/>
      <c r="P45" s="100">
        <v>137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10"/>
      <c r="B46" s="112"/>
      <c r="C46" s="117" t="s">
        <v>223</v>
      </c>
      <c r="D46" s="118"/>
      <c r="E46" s="119" t="s">
        <v>224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9">
        <v>12</v>
      </c>
      <c r="B47" s="111">
        <v>12</v>
      </c>
      <c r="C47" s="113" t="s">
        <v>231</v>
      </c>
      <c r="D47" s="114"/>
      <c r="E47" s="115" t="s">
        <v>232</v>
      </c>
      <c r="F47" s="116"/>
      <c r="G47" s="100">
        <v>5</v>
      </c>
      <c r="H47" s="101"/>
      <c r="I47" s="104" t="s">
        <v>239</v>
      </c>
      <c r="J47" s="105"/>
      <c r="K47" s="105"/>
      <c r="L47" s="101"/>
      <c r="M47" s="100">
        <v>523061717</v>
      </c>
      <c r="N47" s="105"/>
      <c r="O47" s="101"/>
      <c r="P47" s="100">
        <v>138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6"/>
      <c r="B48" s="112"/>
      <c r="C48" s="117" t="s">
        <v>229</v>
      </c>
      <c r="D48" s="118"/>
      <c r="E48" s="119" t="s">
        <v>230</v>
      </c>
      <c r="F48" s="120"/>
      <c r="G48" s="102"/>
      <c r="H48" s="103"/>
      <c r="I48" s="102"/>
      <c r="J48" s="106"/>
      <c r="K48" s="106"/>
      <c r="L48" s="103"/>
      <c r="M48" s="102"/>
      <c r="N48" s="106"/>
      <c r="O48" s="103"/>
      <c r="P48" s="180"/>
      <c r="Q48" s="181"/>
      <c r="R48" s="181"/>
      <c r="S48" s="181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6">
        <v>13</v>
      </c>
      <c r="B49" s="78">
        <v>13</v>
      </c>
      <c r="C49" s="113" t="s">
        <v>225</v>
      </c>
      <c r="D49" s="114"/>
      <c r="E49" s="115" t="s">
        <v>226</v>
      </c>
      <c r="F49" s="116"/>
      <c r="G49" s="68">
        <v>5</v>
      </c>
      <c r="H49" s="70"/>
      <c r="I49" s="86" t="s">
        <v>238</v>
      </c>
      <c r="J49" s="69"/>
      <c r="K49" s="69"/>
      <c r="L49" s="70"/>
      <c r="M49" s="68">
        <v>522897805</v>
      </c>
      <c r="N49" s="69"/>
      <c r="O49" s="70"/>
      <c r="P49" s="68">
        <v>156</v>
      </c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7"/>
      <c r="B50" s="79"/>
      <c r="C50" s="117" t="s">
        <v>227</v>
      </c>
      <c r="D50" s="118"/>
      <c r="E50" s="119" t="s">
        <v>228</v>
      </c>
      <c r="F50" s="120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7">
        <v>14</v>
      </c>
      <c r="B51" s="78">
        <v>14</v>
      </c>
      <c r="C51" s="80" t="s">
        <v>235</v>
      </c>
      <c r="D51" s="81"/>
      <c r="E51" s="82" t="s">
        <v>236</v>
      </c>
      <c r="F51" s="83"/>
      <c r="G51" s="68">
        <v>5</v>
      </c>
      <c r="H51" s="70"/>
      <c r="I51" s="86" t="s">
        <v>237</v>
      </c>
      <c r="J51" s="69"/>
      <c r="K51" s="69"/>
      <c r="L51" s="70"/>
      <c r="M51" s="68">
        <v>523842675</v>
      </c>
      <c r="N51" s="69"/>
      <c r="O51" s="70"/>
      <c r="P51" s="68">
        <v>135</v>
      </c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9"/>
      <c r="B52" s="90"/>
      <c r="C52" s="91" t="s">
        <v>233</v>
      </c>
      <c r="D52" s="92"/>
      <c r="E52" s="93" t="s">
        <v>234</v>
      </c>
      <c r="F52" s="94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6" t="s">
        <v>102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9" t="s">
        <v>219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2"/>
      <c r="V55" s="59">
        <f>LEN(A55)</f>
        <v>81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男女混合</v>
      </c>
      <c r="I5" s="9">
        <f>入力!Y25</f>
        <v>13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印旛ヴィクトリー</v>
      </c>
      <c r="C7" s="13" t="str">
        <f>IF(入力!C2="","",入力!C2)</f>
        <v>インバヴィクトリー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酒々井</v>
      </c>
      <c r="T7" s="13"/>
      <c r="U7" s="13">
        <f>IF(入力!C4="","",入力!C4)</f>
        <v>430759328</v>
      </c>
      <c r="V7" s="13">
        <f>IF(入力!C5="","",入力!C5)</f>
        <v>434101428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赤鳥</v>
      </c>
      <c r="D16" s="13" t="str">
        <f>IF(入力!E8="","",入力!E8)</f>
        <v>克彦</v>
      </c>
      <c r="E16" s="13" t="str">
        <f>IF(入力!C7="","",入力!C7)</f>
        <v>アカトリ</v>
      </c>
      <c r="F16" s="13" t="str">
        <f>IF(入力!E7="","",入力!E7)</f>
        <v>カツヒコ</v>
      </c>
      <c r="G16" s="13">
        <f>IF(入力!G7="","",入力!G7)</f>
        <v>506039353</v>
      </c>
      <c r="H16" s="13" t="str">
        <f>IF(入力!J7="","",入力!J7)</f>
        <v>021067</v>
      </c>
      <c r="I16" s="13" t="str">
        <f>IF(入力!M7="","",入力!M7)</f>
        <v>0394158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２７０</v>
      </c>
      <c r="S16" s="13" t="str">
        <f>IF(入力!W7="","",入力!W7)</f>
        <v>１６０６</v>
      </c>
      <c r="T16" s="13" t="str">
        <f>IF(入力!P8="","",入力!P8)</f>
        <v>千葉県印西市平賀学園台2－15－６</v>
      </c>
      <c r="U16" s="13" t="str">
        <f>IF(入力!AL7="","",入力!AL7)</f>
        <v>０８０</v>
      </c>
      <c r="V16" s="13" t="str">
        <f>IF(入力!AK8="","",入力!AK8)</f>
        <v>６６０８</v>
      </c>
      <c r="W16" s="13" t="str">
        <f>IF(入力!AP8="","",入力!AP8)</f>
        <v>１６２４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赤鳥</v>
      </c>
      <c r="D17" s="13" t="str">
        <f>IF(入力!E10="","",入力!E10)</f>
        <v>康之助</v>
      </c>
      <c r="E17" s="13" t="str">
        <f>IF(入力!C9="","",入力!C9)</f>
        <v>アカトリ</v>
      </c>
      <c r="F17" s="13" t="str">
        <f>IF(入力!E9="","",入力!E9)</f>
        <v>コウノスケ</v>
      </c>
      <c r="G17" s="13">
        <f>IF(入力!G9="","",入力!G9)</f>
        <v>500652463</v>
      </c>
      <c r="H17" s="13">
        <f>IF(入力!J9="","",入力!J9)</f>
        <v>25573</v>
      </c>
      <c r="I17" s="13">
        <f>IF(入力!M9="","",入力!M9)</f>
        <v>416229</v>
      </c>
      <c r="J17" s="13"/>
      <c r="K17" s="13"/>
      <c r="L17" s="13">
        <f>IF(入力!AT9="","",入力!AT9)</f>
        <v>32</v>
      </c>
      <c r="M17" s="13"/>
      <c r="N17" s="13"/>
      <c r="O17" s="13"/>
      <c r="P17" s="13"/>
      <c r="Q17" s="13"/>
      <c r="R17" s="13" t="str">
        <f>IF(入力!R9="","",入力!R9)</f>
        <v>２７０</v>
      </c>
      <c r="S17" s="13" t="str">
        <f>IF(入力!W9="","",入力!W9)</f>
        <v>１６０６</v>
      </c>
      <c r="T17" s="13" t="str">
        <f>IF(入力!P10="","",入力!P10)</f>
        <v>千葉県印西市平賀学園台2－15－６</v>
      </c>
      <c r="U17" s="13" t="str">
        <f>IF(入力!AL9="","",入力!AL9)</f>
        <v>０８０</v>
      </c>
      <c r="V17" s="13" t="str">
        <f>IF(入力!AK10="","",入力!AK10)</f>
        <v>５４８２</v>
      </c>
      <c r="W17" s="13" t="str">
        <f>IF(入力!AP10="","",入力!AP10)</f>
        <v>４３１７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松浦</v>
      </c>
      <c r="D20" s="13" t="str">
        <f>IF(入力!E12="","",入力!E12)</f>
        <v>奈々</v>
      </c>
      <c r="E20" s="13" t="str">
        <f>IF(入力!C11="","",入力!C11)</f>
        <v>マツウラ</v>
      </c>
      <c r="F20" s="13" t="str">
        <f>IF(入力!E11="","",入力!E11)</f>
        <v>ナナ</v>
      </c>
      <c r="G20" s="13">
        <f>IF(入力!G11="","",入力!G11)</f>
        <v>500780321</v>
      </c>
      <c r="H20" s="13">
        <f>IF(入力!J11="","",入力!J11)</f>
        <v>291125</v>
      </c>
      <c r="I20" s="13" t="str">
        <f>IF(入力!M11="","",入力!M11)</f>
        <v/>
      </c>
      <c r="J20" s="13"/>
      <c r="K20" s="13"/>
      <c r="L20" s="13">
        <f>IF(入力!AT11="","",入力!AT11)</f>
        <v>29</v>
      </c>
      <c r="M20" s="13"/>
      <c r="N20" s="13"/>
      <c r="O20" s="13"/>
      <c r="P20" s="13"/>
      <c r="Q20" s="13"/>
      <c r="R20" s="13" t="str">
        <f>IF(入力!R11="","",入力!R11)</f>
        <v>２７６</v>
      </c>
      <c r="S20" s="13" t="str">
        <f>IF(入力!W11="","",入力!W11)</f>
        <v>００２２</v>
      </c>
      <c r="T20" s="13" t="str">
        <f>IF(入力!P12="","",入力!P12)</f>
        <v>八千代市八千代台西９－２５－１２エスペランサ１０１</v>
      </c>
      <c r="U20" s="13" t="str">
        <f>IF(入力!AL11="","",入力!AL11)</f>
        <v>０８０</v>
      </c>
      <c r="V20" s="13" t="str">
        <f>IF(入力!AK12="","",入力!AK12)</f>
        <v>５３８４</v>
      </c>
      <c r="W20" s="13" t="str">
        <f>IF(入力!AP12="","",入力!AP12)</f>
        <v>７８４１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松﨑</v>
      </c>
      <c r="D22" s="13" t="str">
        <f>IF(入力!E16="","",入力!E16)</f>
        <v>菜津美</v>
      </c>
      <c r="E22" s="13" t="str">
        <f>IF(入力!C15="","",入力!C15)</f>
        <v>マツザキ</v>
      </c>
      <c r="F22" s="13" t="str">
        <f>IF(入力!E15="","",入力!E15)</f>
        <v>ナツミ</v>
      </c>
      <c r="G22" s="13"/>
      <c r="H22" s="13"/>
      <c r="I22" s="13"/>
      <c r="J22" s="13"/>
      <c r="K22" s="13"/>
      <c r="L22" s="13">
        <f>IF(入力!AT15="","",入力!AT15)</f>
        <v>34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２８６</v>
      </c>
      <c r="S22" s="13" t="str">
        <f>IF(入力!W15="","",入力!W15)</f>
        <v>００１８</v>
      </c>
      <c r="T22" s="13" t="str">
        <f>IF(入力!P16="","",入力!P16)</f>
        <v>千葉県成田市吾妻1－33－7</v>
      </c>
      <c r="U22" s="13" t="str">
        <f>IF(入力!AL15="","",入力!AL15)</f>
        <v>０８０</v>
      </c>
      <c r="V22" s="13" t="str">
        <f>IF(入力!AK16="","",入力!AK16)</f>
        <v>２３７８</v>
      </c>
      <c r="W22" s="13" t="str">
        <f>IF(入力!AP16="","",入力!AP16)</f>
        <v>４１２２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松﨑</v>
      </c>
      <c r="D23" s="13" t="str">
        <f>IF(入力!$E$14="","",入力!$E$14)</f>
        <v>菜津美</v>
      </c>
      <c r="E23" s="13" t="str">
        <f>IF(入力!$C$13="","",入力!$C$13)</f>
        <v>マツザキ</v>
      </c>
      <c r="F23" s="13" t="str">
        <f>IF(入力!$E$13="","",入力!$E$13)</f>
        <v>ナツミ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松﨑</v>
      </c>
      <c r="D24" s="54" t="str">
        <f>VLOOKUP($B$51,$A$53:$F$352,4)</f>
        <v>芙羽</v>
      </c>
      <c r="E24" s="54" t="str">
        <f>VLOOKUP($B$51,$A$53:$F$352,5)</f>
        <v>マツザキ</v>
      </c>
      <c r="F24" s="54" t="str">
        <f>VLOOKUP($B$51,$A$53:$F$352,6)</f>
        <v>フウ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松﨑</v>
      </c>
      <c r="D53" s="13" t="str">
        <f>IF(入力!E26="","",入力!E26)</f>
        <v>芙羽</v>
      </c>
      <c r="E53" s="13" t="str">
        <f>IF(入力!C25="","",入力!C25)</f>
        <v>マツザキ</v>
      </c>
      <c r="F53" s="13" t="str">
        <f>IF(入力!E25="","",入力!E25)</f>
        <v>フウ</v>
      </c>
      <c r="G53" s="13">
        <f>IF(入力!M25="","",入力!M25)</f>
        <v>519034022</v>
      </c>
      <c r="H53" s="13" t="str">
        <f>IF(入力!I25="","",入力!I25)</f>
        <v>成田市立吾妻小学校</v>
      </c>
      <c r="I53" s="13">
        <f>IF(入力!G25="","",入力!G25)</f>
        <v>6</v>
      </c>
      <c r="J53" s="13">
        <f>IF(入力!P25="","",入力!P25)</f>
        <v>164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根本</v>
      </c>
      <c r="D54" s="13" t="str">
        <f>IF(入力!E28="","",入力!E28)</f>
        <v>一颯</v>
      </c>
      <c r="E54" s="13" t="str">
        <f>IF(入力!C27="","",入力!C27)</f>
        <v>ネモト</v>
      </c>
      <c r="F54" s="13" t="str">
        <f>IF(入力!E27="","",入力!E27)</f>
        <v>イブキ</v>
      </c>
      <c r="G54" s="13">
        <f>IF(入力!M27="","",入力!M27)</f>
        <v>520910612</v>
      </c>
      <c r="H54" s="13" t="str">
        <f>IF(入力!I27="","",入力!I27)</f>
        <v>成田市立美郷台小学校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米山</v>
      </c>
      <c r="D55" s="13" t="str">
        <f>IF(入力!E30="","",入力!E30)</f>
        <v>創太</v>
      </c>
      <c r="E55" s="13" t="str">
        <f>IF(入力!C29="","",入力!C29)</f>
        <v>ヨネヤマ</v>
      </c>
      <c r="F55" s="13" t="str">
        <f>IF(入力!E29="","",入力!E29)</f>
        <v>ソウタ</v>
      </c>
      <c r="G55" s="13">
        <f>IF(入力!M29="","",入力!M29)</f>
        <v>521701318</v>
      </c>
      <c r="H55" s="13" t="str">
        <f>IF(入力!I29="","",入力!I29)</f>
        <v>印西市立原小学校</v>
      </c>
      <c r="I55" s="13">
        <f>IF(入力!G29="","",入力!G29)</f>
        <v>6</v>
      </c>
      <c r="J55" s="13">
        <f>IF(入力!P29="","",入力!P29)</f>
        <v>134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長谷川</v>
      </c>
      <c r="D56" s="13" t="str">
        <f>IF(入力!E32="","",入力!E32)</f>
        <v>翔海</v>
      </c>
      <c r="E56" s="13" t="str">
        <f>IF(入力!C31="","",入力!C31)</f>
        <v>ハセガワ</v>
      </c>
      <c r="F56" s="13" t="str">
        <f>IF(入力!E31="","",入力!E31)</f>
        <v>ショウ</v>
      </c>
      <c r="G56" s="13">
        <f>IF(入力!M31="","",入力!M31)</f>
        <v>519258381</v>
      </c>
      <c r="H56" s="13" t="str">
        <f>IF(入力!I31="","",入力!I31)</f>
        <v>旭市立嚶鳴小学校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鬼塚</v>
      </c>
      <c r="D57" s="13" t="str">
        <f>IF(入力!E34="","",入力!E34)</f>
        <v>瑛士</v>
      </c>
      <c r="E57" s="13" t="str">
        <f>IF(入力!C33="","",入力!C33)</f>
        <v>オニヅカ</v>
      </c>
      <c r="F57" s="13" t="str">
        <f>IF(入力!E33="","",入力!E33)</f>
        <v>エイジ</v>
      </c>
      <c r="G57" s="13">
        <f>IF(入力!M33="","",入力!M33)</f>
        <v>519875588</v>
      </c>
      <c r="H57" s="13" t="str">
        <f>IF(入力!I33="","",入力!I33)</f>
        <v>印西市立内野小学校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柳</v>
      </c>
      <c r="D58" s="13" t="str">
        <f>IF(入力!E36="","",入力!E36)</f>
        <v>俊佑</v>
      </c>
      <c r="E58" s="13" t="str">
        <f>IF(入力!C35="","",入力!C35)</f>
        <v>ヤナギ</v>
      </c>
      <c r="F58" s="13" t="str">
        <f>IF(入力!E35="","",入力!E35)</f>
        <v>シュンスケ</v>
      </c>
      <c r="G58" s="13">
        <f>IF(入力!M35="","",入力!M35)</f>
        <v>519875571</v>
      </c>
      <c r="H58" s="13" t="str">
        <f>IF(入力!I35="","",入力!I35)</f>
        <v>佐倉市立佐倉小学校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杵淵</v>
      </c>
      <c r="D59" s="13" t="str">
        <f>IF(入力!E38="","",入力!E38)</f>
        <v>葵</v>
      </c>
      <c r="E59" s="13" t="str">
        <f>IF(入力!C37="","",入力!C37)</f>
        <v>キネフチ</v>
      </c>
      <c r="F59" s="13" t="str">
        <f>IF(入力!E37="","",入力!E37)</f>
        <v>アオイ</v>
      </c>
      <c r="G59" s="13">
        <f>IF(入力!M37="","",入力!M37)</f>
        <v>521688213</v>
      </c>
      <c r="H59" s="13" t="str">
        <f>IF(入力!I37="","",入力!I37)</f>
        <v>印西市立原小学校</v>
      </c>
      <c r="I59" s="13">
        <f>IF(入力!G37="","",入力!G37)</f>
        <v>6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片山</v>
      </c>
      <c r="D60" s="13" t="str">
        <f>IF(入力!E40="","",入力!E40)</f>
        <v>瑛斗</v>
      </c>
      <c r="E60" s="13" t="str">
        <f>IF(入力!C39="","",入力!C39)</f>
        <v>カタヤマ</v>
      </c>
      <c r="F60" s="13" t="str">
        <f>IF(入力!E39="","",入力!E39)</f>
        <v>エイト</v>
      </c>
      <c r="G60" s="13">
        <f>IF(入力!M39="","",入力!M39)</f>
        <v>521701301</v>
      </c>
      <c r="H60" s="13" t="str">
        <f>IF(入力!I39="","",入力!I39)</f>
        <v>印西市立原小学校</v>
      </c>
      <c r="I60" s="13">
        <f>IF(入力!G39="","",入力!G39)</f>
        <v>6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大竹</v>
      </c>
      <c r="D61" s="13" t="str">
        <f>IF(入力!E42="","",入力!E42)</f>
        <v>勇輝</v>
      </c>
      <c r="E61" s="13" t="str">
        <f>IF(入力!C41="","",入力!C41)</f>
        <v>オオタケ</v>
      </c>
      <c r="F61" s="13" t="str">
        <f>IF(入力!E41="","",入力!E41)</f>
        <v>ユウキ</v>
      </c>
      <c r="G61" s="13">
        <f>IF(入力!M41="","",入力!M41)</f>
        <v>523140177</v>
      </c>
      <c r="H61" s="13" t="str">
        <f>IF(入力!I41="","",入力!I41)</f>
        <v>印西市立小倉台小学校</v>
      </c>
      <c r="I61" s="13">
        <f>IF(入力!G41="","",入力!G41)</f>
        <v>6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齊藤</v>
      </c>
      <c r="D62" s="13" t="str">
        <f>IF(入力!E44="","",入力!E44)</f>
        <v>恵理</v>
      </c>
      <c r="E62" s="13" t="str">
        <f>IF(入力!C43="","",入力!C43)</f>
        <v>サイトウ</v>
      </c>
      <c r="F62" s="13" t="str">
        <f>IF(入力!E43="","",入力!E43)</f>
        <v>エリ</v>
      </c>
      <c r="G62" s="13">
        <f>IF(入力!M43="","",入力!M43)</f>
        <v>519569296</v>
      </c>
      <c r="H62" s="13" t="str">
        <f>IF(入力!I43="","",入力!I43)</f>
        <v>印西市立平賀小学校</v>
      </c>
      <c r="I62" s="13">
        <f>IF(入力!G43="","",入力!G43)</f>
        <v>6</v>
      </c>
      <c r="J62" s="13">
        <f>IF(入力!P43="","",入力!P43)</f>
        <v>147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中村</v>
      </c>
      <c r="D63" s="13" t="str">
        <f>IF(入力!E46="","",入力!E46)</f>
        <v>健士朗</v>
      </c>
      <c r="E63" s="13" t="str">
        <f>IF(入力!C45="","",入力!C45)</f>
        <v>ナカムラ</v>
      </c>
      <c r="F63" s="13" t="str">
        <f>IF(入力!E45="","",入力!E45)</f>
        <v>ケンシロウ</v>
      </c>
      <c r="G63" s="13">
        <f>IF(入力!M45="","",入力!M45)</f>
        <v>521119694</v>
      </c>
      <c r="H63" s="13" t="str">
        <f>IF(入力!I45="","",入力!I45)</f>
        <v>白井市立七次台小学校</v>
      </c>
      <c r="I63" s="13">
        <f>IF(入力!G45="","",入力!G45)</f>
        <v>5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藤井</v>
      </c>
      <c r="D64" s="13" t="str">
        <f>IF(入力!E48="","",入力!E48)</f>
        <v>健太</v>
      </c>
      <c r="E64" s="13" t="str">
        <f>IF(入力!C47="","",入力!C47)</f>
        <v>フジイ</v>
      </c>
      <c r="F64" s="13" t="str">
        <f>IF(入力!E47="","",入力!E47)</f>
        <v>ケンタ</v>
      </c>
      <c r="G64" s="13">
        <f>IF(入力!M47="","",入力!M47)</f>
        <v>523061717</v>
      </c>
      <c r="H64" s="13" t="str">
        <f>IF(入力!I47="","",入力!I47)</f>
        <v>白井市立七次台小学校</v>
      </c>
      <c r="I64" s="13">
        <f>IF(入力!G47="","",入力!G47)</f>
        <v>5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吉井</v>
      </c>
      <c r="D65" s="13" t="str">
        <f>IF(入力!E50="","",入力!E50)</f>
        <v>未幸</v>
      </c>
      <c r="E65" s="13" t="str">
        <f>IF(入力!C49="","",入力!C49)</f>
        <v>ヨシイ</v>
      </c>
      <c r="F65" s="13" t="str">
        <f>IF(入力!E49="","",入力!E49)</f>
        <v>ミユキ</v>
      </c>
      <c r="G65" s="13">
        <f>IF(入力!M49="","",入力!M49)</f>
        <v>522897805</v>
      </c>
      <c r="H65" s="13" t="str">
        <f>IF(入力!I49="","",入力!I49)</f>
        <v>栄町立安食台小学校</v>
      </c>
      <c r="I65" s="13">
        <f>IF(入力!G49="","",入力!G49)</f>
        <v>5</v>
      </c>
      <c r="J65" s="13">
        <f>IF(入力!P49="","",入力!P49)</f>
        <v>156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小竹山</v>
      </c>
      <c r="D66" s="13" t="str">
        <f>IF(入力!E52="","",入力!E52)</f>
        <v>さえ</v>
      </c>
      <c r="E66" s="13" t="str">
        <f>IF(入力!C51="","",入力!C51)</f>
        <v>コタケヤマ</v>
      </c>
      <c r="F66" s="13" t="str">
        <f>IF(入力!E51="","",入力!E51)</f>
        <v>サエ</v>
      </c>
      <c r="G66" s="13">
        <f>IF(入力!M51="","",入力!M51)</f>
        <v>523842675</v>
      </c>
      <c r="H66" s="13" t="str">
        <f>IF(入力!I51="","",入力!I51)</f>
        <v>佐倉市立内郷小学校</v>
      </c>
      <c r="I66" s="13">
        <f>IF(入力!G51="","",入力!G51)</f>
        <v>5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Administrator</cp:lastModifiedBy>
  <cp:lastPrinted>2016-05-09T15:17:35Z</cp:lastPrinted>
  <dcterms:created xsi:type="dcterms:W3CDTF">2014-04-05T09:56:00Z</dcterms:created>
  <dcterms:modified xsi:type="dcterms:W3CDTF">2024-09-17T05:05:57Z</dcterms:modified>
</cp:coreProperties>
</file>