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bbb57b7bef2c99/デスクトップ/"/>
    </mc:Choice>
  </mc:AlternateContent>
  <xr:revisionPtr revIDLastSave="0" documentId="8_{0350BBEC-A549-496A-ABBF-0325101568F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2160" yWindow="204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<sst xmlns="http://schemas.openxmlformats.org/spreadsheetml/2006/main" count="265" uniqueCount="204">
  <si>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</si>
  <si>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</si>
  <si>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</si>
  <si>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</si>
  <si>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</si>
  <si>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</si>
  <si>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</si>
  <si>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</si>
  <si>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</si>
  <si>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</si>
  <si>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</si>
  <si>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</si>
  <si>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</si>
  <si>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</si>
  <si>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</si>
  <si>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</si>
  <si>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</si>
  <si>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</si>
  <si>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</si>
  <si>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</si>
  <si>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</si>
  <si>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</si>
  <si>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</si>
  <si>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</si>
  <si>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</si>
  <si>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</si>
  <si>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</si>
  <si>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</si>
  <si>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</si>
  <si>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</si>
  <si>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</si>
  <si>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</si>
  <si>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</si>
  <si>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</si>
  <si>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</si>
  <si>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</si>
  <si>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</si>
  <si>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</si>
  <si>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</si>
  <si>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</si>
  <si>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</si>
  <si>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</si>
  <si>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</si>
  <si>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</si>
  <si>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</si>
  <si>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</si>
  <si>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</si>
  <si>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</si>
  <si>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</si>
  <si>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</si>
  <si>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</si>
  <si>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</si>
  <si>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</si>
  <si>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</si>
  <si>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</si>
  <si>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</si>
  <si>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</si>
  <si>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</si>
  <si>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</si>
  <si>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</si>
  <si>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</si>
  <si>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</si>
  <si>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</si>
  <si>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</si>
  <si>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</si>
  <si>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</si>
  <si>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</si>
  <si>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</si>
  <si>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</si>
  <si>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</si>
  <si>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</si>
  <si>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</si>
  <si>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</si>
  <si>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</si>
  <si>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</si>
  <si>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</si>
  <si>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</si>
  <si>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</si>
  <si>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</si>
  <si>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</si>
  <si>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</si>
  <si>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</si>
  <si>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</si>
  <si>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</si>
  <si>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</si>
  <si>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</si>
  <si>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</si>
  <si>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</si>
  <si>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</si>
  <si>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</si>
  <si>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</si>
  <si>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</si>
  <si>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</si>
  <si>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</si>
  <si>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</si>
  <si>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</si>
  <si>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</si>
  <si>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</si>
  <si>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</si>
  <si>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</si>
  <si>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</si>
  <si>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</si>
  <si>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</si>
  <si>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</si>
  <si>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</si>
  <si>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</si>
  <si>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</si>
  <si>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</si>
  <si>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</si>
  <si>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</si>
  <si>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</si>
  <si>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</si>
  <si>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</si>
  <si>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</si>
  <si>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</si>
  <si>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</si>
  <si>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</si>
  <si>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</si>
  <si>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</si>
  <si>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</si>
  <si>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</si>
  <si>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</si>
  <si>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</si>
  <si>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</si>
  <si>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</si>
  <si>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</si>
  <si>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</si>
  <si>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</si>
  <si>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</si>
  <si>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</si>
  <si>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</si>
  <si>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</si>
  <si>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大網白里ジュニアバレーボールクラブ</t>
    <rPh sb="0" eb="4">
      <t>オオアミシラサト</t>
    </rPh>
    <phoneticPr fontId="2"/>
  </si>
  <si>
    <r>
      <t>435697202</t>
    </r>
    <r>
      <rPr>
        <sz val="16"/>
        <color rgb="FF000000"/>
        <rFont val="ＭＳ Ｐゴシック"/>
        <family val="2"/>
        <charset val="128"/>
      </rPr>
      <t>　・　</t>
    </r>
    <r>
      <rPr>
        <sz val="16"/>
        <color rgb="FF000000"/>
        <rFont val="Calibri"/>
        <family val="2"/>
      </rPr>
      <t>435494504</t>
    </r>
    <phoneticPr fontId="2"/>
  </si>
  <si>
    <t>大網白里市</t>
    <rPh sb="0" eb="5">
      <t>オオアミシラサトシ</t>
    </rPh>
    <phoneticPr fontId="2"/>
  </si>
  <si>
    <t>大網</t>
    <rPh sb="0" eb="2">
      <t>オオアミ</t>
    </rPh>
    <phoneticPr fontId="2"/>
  </si>
  <si>
    <r>
      <t>JR</t>
    </r>
    <r>
      <rPr>
        <sz val="10"/>
        <color rgb="FF000000"/>
        <rFont val="ＭＳ Ｐゴシック"/>
        <family val="2"/>
        <charset val="128"/>
      </rPr>
      <t>外房</t>
    </r>
    <rPh sb="2" eb="4">
      <t>ソトボウ</t>
    </rPh>
    <phoneticPr fontId="2"/>
  </si>
  <si>
    <t>田中</t>
    <rPh sb="0" eb="2">
      <t>タナカ</t>
    </rPh>
    <phoneticPr fontId="2"/>
  </si>
  <si>
    <t>幸雄</t>
    <rPh sb="0" eb="2">
      <t>ユキオ</t>
    </rPh>
    <phoneticPr fontId="2"/>
  </si>
  <si>
    <t>タナカ</t>
    <phoneticPr fontId="2"/>
  </si>
  <si>
    <t>ユキオ</t>
    <phoneticPr fontId="2"/>
  </si>
  <si>
    <t>マツダ</t>
    <phoneticPr fontId="2"/>
  </si>
  <si>
    <t>トシアキ</t>
    <phoneticPr fontId="2"/>
  </si>
  <si>
    <t>松田</t>
    <rPh sb="0" eb="2">
      <t>マツダ</t>
    </rPh>
    <phoneticPr fontId="2"/>
  </si>
  <si>
    <t>俊昭</t>
    <rPh sb="0" eb="2">
      <t>トシアキ</t>
    </rPh>
    <phoneticPr fontId="2"/>
  </si>
  <si>
    <t>リサ</t>
    <phoneticPr fontId="2"/>
  </si>
  <si>
    <t>日暮</t>
    <rPh sb="0" eb="2">
      <t>ヒグラシ</t>
    </rPh>
    <phoneticPr fontId="2"/>
  </si>
  <si>
    <t>理沙</t>
    <rPh sb="0" eb="2">
      <t>リサ</t>
    </rPh>
    <phoneticPr fontId="2"/>
  </si>
  <si>
    <t>299</t>
    <phoneticPr fontId="2"/>
  </si>
  <si>
    <t>3217</t>
    <phoneticPr fontId="2"/>
  </si>
  <si>
    <t>大網白里市木崎230-6</t>
    <rPh sb="0" eb="5">
      <t>オオアミシラサトシ</t>
    </rPh>
    <rPh sb="5" eb="7">
      <t>キザキ</t>
    </rPh>
    <phoneticPr fontId="2"/>
  </si>
  <si>
    <t>090</t>
    <phoneticPr fontId="2"/>
  </si>
  <si>
    <t>8049</t>
    <phoneticPr fontId="2"/>
  </si>
  <si>
    <t>7474</t>
    <phoneticPr fontId="2"/>
  </si>
  <si>
    <t>3234</t>
    <phoneticPr fontId="2"/>
  </si>
  <si>
    <t>大網白里市みずほ台3-8-32</t>
    <rPh sb="0" eb="5">
      <t>オオアミシ</t>
    </rPh>
    <rPh sb="8" eb="9">
      <t>ダイ</t>
    </rPh>
    <phoneticPr fontId="2"/>
  </si>
  <si>
    <t>080</t>
    <phoneticPr fontId="2"/>
  </si>
  <si>
    <t>6081</t>
    <phoneticPr fontId="2"/>
  </si>
  <si>
    <t>0418</t>
    <phoneticPr fontId="2"/>
  </si>
  <si>
    <t>3242</t>
    <phoneticPr fontId="2"/>
  </si>
  <si>
    <t>大網白里市金谷郷3455-6</t>
    <rPh sb="0" eb="5">
      <t>オオアミシラサトシ</t>
    </rPh>
    <rPh sb="5" eb="8">
      <t>カナヤゴウ</t>
    </rPh>
    <phoneticPr fontId="2"/>
  </si>
  <si>
    <t>8370</t>
    <phoneticPr fontId="2"/>
  </si>
  <si>
    <t>①</t>
    <phoneticPr fontId="2"/>
  </si>
  <si>
    <t>8冊</t>
    <rPh sb="1" eb="2">
      <t>サツ</t>
    </rPh>
    <phoneticPr fontId="2"/>
  </si>
  <si>
    <t>大網白里市立増穂北小</t>
    <rPh sb="0" eb="5">
      <t>オオアミシラサトシ</t>
    </rPh>
    <rPh sb="5" eb="6">
      <t>リツ</t>
    </rPh>
    <rPh sb="6" eb="10">
      <t>マスホキタショウ</t>
    </rPh>
    <phoneticPr fontId="2"/>
  </si>
  <si>
    <t>大網白里市立季美の森小</t>
    <rPh sb="0" eb="5">
      <t>オオアミシラサトシ</t>
    </rPh>
    <rPh sb="5" eb="6">
      <t>リツ</t>
    </rPh>
    <rPh sb="6" eb="8">
      <t>キミ</t>
    </rPh>
    <rPh sb="9" eb="10">
      <t>モリ</t>
    </rPh>
    <rPh sb="10" eb="11">
      <t>ショウ</t>
    </rPh>
    <phoneticPr fontId="2"/>
  </si>
  <si>
    <t>大網白里市立白里小</t>
    <rPh sb="0" eb="4">
      <t>オオアミシラサト</t>
    </rPh>
    <rPh sb="4" eb="6">
      <t>シリツ</t>
    </rPh>
    <rPh sb="6" eb="8">
      <t>シラサト</t>
    </rPh>
    <rPh sb="8" eb="9">
      <t>ショウ</t>
    </rPh>
    <phoneticPr fontId="2"/>
  </si>
  <si>
    <t>千葉市立あすみが丘小</t>
    <rPh sb="0" eb="3">
      <t>チバシ</t>
    </rPh>
    <rPh sb="3" eb="4">
      <t>リツ</t>
    </rPh>
    <rPh sb="8" eb="9">
      <t>オカ</t>
    </rPh>
    <rPh sb="9" eb="10">
      <t>ショウ</t>
    </rPh>
    <phoneticPr fontId="2"/>
  </si>
  <si>
    <t>大網白里市立瑞穂小</t>
    <rPh sb="0" eb="5">
      <t>オオアミシラサトシ</t>
    </rPh>
    <rPh sb="5" eb="6">
      <t>リツ</t>
    </rPh>
    <rPh sb="6" eb="8">
      <t>ミズホ</t>
    </rPh>
    <rPh sb="8" eb="9">
      <t>ショウ</t>
    </rPh>
    <phoneticPr fontId="2"/>
  </si>
  <si>
    <t>茂原市立豊田小</t>
    <rPh sb="0" eb="2">
      <t>モバラ</t>
    </rPh>
    <rPh sb="2" eb="4">
      <t>シリツ</t>
    </rPh>
    <rPh sb="4" eb="6">
      <t>トヨダ</t>
    </rPh>
    <rPh sb="6" eb="7">
      <t>ショウ</t>
    </rPh>
    <phoneticPr fontId="2"/>
  </si>
  <si>
    <t>ヤマナカ</t>
    <phoneticPr fontId="2"/>
  </si>
  <si>
    <t>ユアル</t>
    <phoneticPr fontId="2"/>
  </si>
  <si>
    <t>山中</t>
    <rPh sb="0" eb="2">
      <t>ヤマナカ</t>
    </rPh>
    <phoneticPr fontId="2"/>
  </si>
  <si>
    <t>佑琉</t>
    <rPh sb="0" eb="1">
      <t>ユウ</t>
    </rPh>
    <rPh sb="1" eb="2">
      <t>ル</t>
    </rPh>
    <phoneticPr fontId="2"/>
  </si>
  <si>
    <t>ヒグラシ</t>
    <phoneticPr fontId="2"/>
  </si>
  <si>
    <t>アヤカ</t>
    <phoneticPr fontId="2"/>
  </si>
  <si>
    <t>綾香</t>
    <rPh sb="0" eb="2">
      <t>アヤカ</t>
    </rPh>
    <phoneticPr fontId="2"/>
  </si>
  <si>
    <t>イトウ</t>
    <phoneticPr fontId="2"/>
  </si>
  <si>
    <t>マイコ</t>
    <phoneticPr fontId="2"/>
  </si>
  <si>
    <t>伊藤</t>
    <rPh sb="0" eb="2">
      <t>イトウ</t>
    </rPh>
    <phoneticPr fontId="2"/>
  </si>
  <si>
    <t>ジングウ</t>
    <phoneticPr fontId="2"/>
  </si>
  <si>
    <t>コタロウ</t>
    <phoneticPr fontId="2"/>
  </si>
  <si>
    <t>神宮</t>
    <rPh sb="0" eb="2">
      <t>ジングウ</t>
    </rPh>
    <phoneticPr fontId="2"/>
  </si>
  <si>
    <t>瑚太郎</t>
    <rPh sb="0" eb="3">
      <t>コタロウ</t>
    </rPh>
    <phoneticPr fontId="2"/>
  </si>
  <si>
    <t>ウツミ</t>
    <phoneticPr fontId="2"/>
  </si>
  <si>
    <t>トキ</t>
    <phoneticPr fontId="2"/>
  </si>
  <si>
    <t>内海</t>
    <rPh sb="0" eb="2">
      <t>ウツミ</t>
    </rPh>
    <phoneticPr fontId="2"/>
  </si>
  <si>
    <t>翔貴</t>
    <rPh sb="0" eb="2">
      <t>ショウキ</t>
    </rPh>
    <phoneticPr fontId="2"/>
  </si>
  <si>
    <t>タカノ</t>
    <phoneticPr fontId="2"/>
  </si>
  <si>
    <t>コウタ</t>
    <phoneticPr fontId="2"/>
  </si>
  <si>
    <t>高野</t>
    <rPh sb="0" eb="2">
      <t>タカノ</t>
    </rPh>
    <phoneticPr fontId="2"/>
  </si>
  <si>
    <t>琥太</t>
    <rPh sb="0" eb="1">
      <t>ク</t>
    </rPh>
    <rPh sb="1" eb="2">
      <t>フトシ</t>
    </rPh>
    <phoneticPr fontId="2"/>
  </si>
  <si>
    <t>中村</t>
    <rPh sb="0" eb="2">
      <t>ナカムラ</t>
    </rPh>
    <phoneticPr fontId="2"/>
  </si>
  <si>
    <t>善和</t>
    <rPh sb="0" eb="2">
      <t>ヨシカズ</t>
    </rPh>
    <phoneticPr fontId="2"/>
  </si>
  <si>
    <t>ナカムラ</t>
    <phoneticPr fontId="2"/>
  </si>
  <si>
    <t>ヨシカズ</t>
    <phoneticPr fontId="2"/>
  </si>
  <si>
    <t>学年関係なく、とても仲良しなチームです。元気いっぱい笑顔で！全員バレー、全力バレーで頑張ります！！</t>
    <rPh sb="0" eb="2">
      <t>ガクネン</t>
    </rPh>
    <rPh sb="2" eb="4">
      <t>カンケイ</t>
    </rPh>
    <rPh sb="10" eb="12">
      <t>ナカヨ</t>
    </rPh>
    <rPh sb="20" eb="22">
      <t>ゲンキ</t>
    </rPh>
    <rPh sb="26" eb="28">
      <t>エガオ</t>
    </rPh>
    <rPh sb="30" eb="32">
      <t>ゼンイン</t>
    </rPh>
    <rPh sb="36" eb="38">
      <t>ゼンリョク</t>
    </rPh>
    <rPh sb="42" eb="44">
      <t>ガンバ</t>
    </rPh>
    <phoneticPr fontId="2"/>
  </si>
  <si>
    <t>オオアミシラサトジュニアバレーボールクラブ</t>
    <phoneticPr fontId="2"/>
  </si>
  <si>
    <t>3476</t>
    <phoneticPr fontId="2"/>
  </si>
  <si>
    <t>槙依子</t>
    <rPh sb="0" eb="1">
      <t>マキ</t>
    </rPh>
    <rPh sb="1" eb="3">
      <t>ヨリコ</t>
    </rPh>
    <phoneticPr fontId="2"/>
  </si>
  <si>
    <t>ササキ</t>
    <phoneticPr fontId="2"/>
  </si>
  <si>
    <t>コウヘイ</t>
    <phoneticPr fontId="2"/>
  </si>
  <si>
    <t>佐々木</t>
    <rPh sb="0" eb="3">
      <t>ササキ</t>
    </rPh>
    <phoneticPr fontId="2"/>
  </si>
  <si>
    <t>岬平</t>
    <rPh sb="0" eb="1">
      <t>ミサキ</t>
    </rPh>
    <rPh sb="1" eb="2">
      <t>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</si>
</sst>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0"/>
      <color indexed="8"/>
      <name val="Calibri"/>
      <family val="2"/>
    </font>
    <font>
      <sz val="12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6" fillId="0" borderId="67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right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0" fontId="6" fillId="0" borderId="3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177" fontId="24" fillId="0" borderId="29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0" fontId="24" fillId="0" borderId="80" xfId="0" applyFont="1" applyBorder="1" applyAlignment="1" applyProtection="1">
      <alignment horizontal="center" vertical="center"/>
      <protection locked="0"/>
    </xf>
    <xf numFmtId="0" fontId="24" fillId="0" borderId="81" xfId="0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82" xfId="0" applyFont="1" applyBorder="1" applyAlignment="1" applyProtection="1">
      <alignment horizontal="center" vertical="center"/>
      <protection locked="0"/>
    </xf>
    <xf numFmtId="0" fontId="24" fillId="0" borderId="83" xfId="0" applyFont="1" applyBorder="1" applyAlignment="1" applyProtection="1">
      <alignment horizontal="center" vertical="center"/>
      <protection locked="0"/>
    </xf>
    <xf numFmtId="0" fontId="24" fillId="0" borderId="84" xfId="0" applyFont="1" applyBorder="1" applyAlignment="1" applyProtection="1">
      <alignment horizontal="center" vertical="center"/>
      <protection locked="0"/>
    </xf>
    <xf numFmtId="0" fontId="24" fillId="0" borderId="47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="85" zoomScaleNormal="100" zoomScaleSheetLayoutView="85" workbookViewId="0">
      <selection activeCell="M27" sqref="M27:O2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77" t="s">
        <v>115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</row>
    <row r="2" spans="1:51" ht="14.45" customHeight="1">
      <c r="A2" s="96" t="s">
        <v>121</v>
      </c>
      <c r="B2" s="97"/>
      <c r="C2" s="210" t="s">
        <v>197</v>
      </c>
      <c r="D2" s="211"/>
      <c r="E2" s="211"/>
      <c r="F2" s="211"/>
      <c r="G2" s="211"/>
      <c r="H2" s="211"/>
      <c r="I2" s="212"/>
      <c r="J2" s="89" t="s">
        <v>119</v>
      </c>
      <c r="K2" s="182"/>
      <c r="L2" s="182"/>
      <c r="M2" s="182"/>
      <c r="N2" s="182"/>
      <c r="O2" s="183"/>
      <c r="P2" s="89" t="s">
        <v>97</v>
      </c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3" t="s">
        <v>101</v>
      </c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89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98" t="s">
        <v>122</v>
      </c>
      <c r="B3" s="99"/>
      <c r="C3" s="209" t="s">
        <v>132</v>
      </c>
      <c r="D3" s="100"/>
      <c r="E3" s="100"/>
      <c r="F3" s="100"/>
      <c r="G3" s="100"/>
      <c r="H3" s="100"/>
      <c r="I3" s="101"/>
      <c r="J3" s="179" t="s">
        <v>93</v>
      </c>
      <c r="K3" s="180"/>
      <c r="L3" s="180"/>
      <c r="M3" s="180"/>
      <c r="N3" s="180"/>
      <c r="O3" s="181"/>
      <c r="P3" s="91" t="s">
        <v>134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122" t="s">
        <v>118</v>
      </c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191" t="s">
        <v>123</v>
      </c>
      <c r="B4" s="192"/>
      <c r="C4" s="184" t="s">
        <v>133</v>
      </c>
      <c r="D4" s="185"/>
      <c r="E4" s="185"/>
      <c r="F4" s="185"/>
      <c r="G4" s="185"/>
      <c r="H4" s="185"/>
      <c r="I4" s="186"/>
      <c r="J4" s="195" t="s">
        <v>117</v>
      </c>
      <c r="K4" s="196"/>
      <c r="L4" s="196"/>
      <c r="M4" s="196"/>
      <c r="N4" s="196"/>
      <c r="O4" s="197"/>
      <c r="P4" s="137" t="s">
        <v>94</v>
      </c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1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93" t="s">
        <v>116</v>
      </c>
      <c r="B5" s="194"/>
      <c r="C5" s="187"/>
      <c r="D5" s="188"/>
      <c r="E5" s="188"/>
      <c r="F5" s="188"/>
      <c r="G5" s="188"/>
      <c r="H5" s="188"/>
      <c r="I5" s="189"/>
      <c r="J5" s="214">
        <v>35002</v>
      </c>
      <c r="K5" s="214"/>
      <c r="L5" s="214"/>
      <c r="M5" s="214"/>
      <c r="N5" s="214"/>
      <c r="O5" s="214"/>
      <c r="P5" s="213" t="s">
        <v>136</v>
      </c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5" t="s">
        <v>135</v>
      </c>
      <c r="AF5" s="216"/>
      <c r="AG5" s="216"/>
      <c r="AH5" s="216"/>
      <c r="AI5" s="216"/>
      <c r="AJ5" s="216"/>
      <c r="AK5" s="217"/>
      <c r="AL5" s="217"/>
      <c r="AM5" s="217"/>
      <c r="AN5" s="217"/>
      <c r="AO5" s="217"/>
      <c r="AP5" s="217"/>
      <c r="AQ5" s="217"/>
      <c r="AR5" s="217"/>
      <c r="AS5" s="218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12"/>
      <c r="C6" s="115" t="s">
        <v>107</v>
      </c>
      <c r="D6" s="116"/>
      <c r="E6" s="117" t="s">
        <v>108</v>
      </c>
      <c r="F6" s="118"/>
      <c r="G6" s="162" t="s">
        <v>81</v>
      </c>
      <c r="H6" s="162"/>
      <c r="I6" s="162"/>
      <c r="J6" s="162" t="s">
        <v>2</v>
      </c>
      <c r="K6" s="162"/>
      <c r="L6" s="162"/>
      <c r="M6" s="162" t="s">
        <v>3</v>
      </c>
      <c r="N6" s="162"/>
      <c r="O6" s="162"/>
      <c r="P6" s="119" t="s">
        <v>95</v>
      </c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1" t="s">
        <v>96</v>
      </c>
      <c r="AL6" s="121"/>
      <c r="AM6" s="121"/>
      <c r="AN6" s="121"/>
      <c r="AO6" s="121"/>
      <c r="AP6" s="121"/>
      <c r="AQ6" s="121"/>
      <c r="AR6" s="121"/>
      <c r="AS6" s="121"/>
      <c r="AT6" s="34" t="s">
        <v>124</v>
      </c>
    </row>
    <row r="7" spans="1:51" ht="13.5" customHeight="1">
      <c r="A7" s="71"/>
      <c r="B7" s="112"/>
      <c r="C7" s="221" t="s">
        <v>139</v>
      </c>
      <c r="D7" s="75"/>
      <c r="E7" s="222" t="s">
        <v>140</v>
      </c>
      <c r="F7" s="76"/>
      <c r="G7" s="163">
        <v>515485295</v>
      </c>
      <c r="H7" s="163"/>
      <c r="I7" s="163"/>
      <c r="J7" s="163"/>
      <c r="K7" s="163"/>
      <c r="L7" s="163"/>
      <c r="M7" s="163">
        <v>330647</v>
      </c>
      <c r="N7" s="163"/>
      <c r="O7" s="163"/>
      <c r="P7" s="141" t="s">
        <v>7</v>
      </c>
      <c r="Q7" s="142"/>
      <c r="R7" s="223" t="s">
        <v>148</v>
      </c>
      <c r="S7" s="114"/>
      <c r="T7" s="114"/>
      <c r="U7" s="114"/>
      <c r="V7" s="27" t="s">
        <v>8</v>
      </c>
      <c r="W7" s="224" t="s">
        <v>149</v>
      </c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35" t="s">
        <v>9</v>
      </c>
      <c r="AL7" s="226" t="s">
        <v>151</v>
      </c>
      <c r="AM7" s="59"/>
      <c r="AN7" s="59"/>
      <c r="AO7" s="59"/>
      <c r="AP7" s="59"/>
      <c r="AQ7" s="59"/>
      <c r="AR7" s="59"/>
      <c r="AS7" s="36" t="s">
        <v>10</v>
      </c>
      <c r="AT7" s="53">
        <v>68</v>
      </c>
    </row>
    <row r="8" spans="1:51" ht="18" customHeight="1">
      <c r="A8" s="71"/>
      <c r="B8" s="112"/>
      <c r="C8" s="219" t="s">
        <v>137</v>
      </c>
      <c r="D8" s="78"/>
      <c r="E8" s="220" t="s">
        <v>138</v>
      </c>
      <c r="F8" s="79"/>
      <c r="G8" s="163"/>
      <c r="H8" s="163"/>
      <c r="I8" s="163"/>
      <c r="J8" s="163"/>
      <c r="K8" s="163"/>
      <c r="L8" s="163"/>
      <c r="M8" s="163"/>
      <c r="N8" s="163"/>
      <c r="O8" s="163"/>
      <c r="P8" s="225" t="s">
        <v>150</v>
      </c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60" t="s">
        <v>152</v>
      </c>
      <c r="AL8" s="61"/>
      <c r="AM8" s="61"/>
      <c r="AN8" s="61"/>
      <c r="AO8" s="37" t="s">
        <v>11</v>
      </c>
      <c r="AP8" s="227" t="s">
        <v>153</v>
      </c>
      <c r="AQ8" s="61"/>
      <c r="AR8" s="61"/>
      <c r="AS8" s="62"/>
      <c r="AT8" s="53"/>
    </row>
    <row r="9" spans="1:51" ht="14.45" customHeight="1">
      <c r="A9" s="71" t="s">
        <v>82</v>
      </c>
      <c r="B9" s="112"/>
      <c r="C9" s="221" t="s">
        <v>141</v>
      </c>
      <c r="D9" s="75"/>
      <c r="E9" s="222" t="s">
        <v>142</v>
      </c>
      <c r="F9" s="76"/>
      <c r="G9" s="163">
        <v>518994600</v>
      </c>
      <c r="H9" s="163"/>
      <c r="I9" s="163"/>
      <c r="J9" s="163"/>
      <c r="K9" s="163"/>
      <c r="L9" s="163"/>
      <c r="M9" s="163"/>
      <c r="N9" s="163"/>
      <c r="O9" s="163"/>
      <c r="P9" s="141" t="s">
        <v>7</v>
      </c>
      <c r="Q9" s="142"/>
      <c r="R9" s="223" t="s">
        <v>148</v>
      </c>
      <c r="S9" s="114"/>
      <c r="T9" s="114"/>
      <c r="U9" s="114"/>
      <c r="V9" s="27" t="s">
        <v>8</v>
      </c>
      <c r="W9" s="224" t="s">
        <v>154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7"/>
      <c r="AK9" s="35" t="s">
        <v>125</v>
      </c>
      <c r="AL9" s="226" t="s">
        <v>156</v>
      </c>
      <c r="AM9" s="59"/>
      <c r="AN9" s="59"/>
      <c r="AO9" s="59"/>
      <c r="AP9" s="59"/>
      <c r="AQ9" s="59"/>
      <c r="AR9" s="59"/>
      <c r="AS9" s="36" t="s">
        <v>126</v>
      </c>
      <c r="AT9" s="54">
        <v>53</v>
      </c>
    </row>
    <row r="10" spans="1:51" ht="18" customHeight="1">
      <c r="A10" s="71"/>
      <c r="B10" s="112"/>
      <c r="C10" s="219" t="s">
        <v>143</v>
      </c>
      <c r="D10" s="78"/>
      <c r="E10" s="220" t="s">
        <v>144</v>
      </c>
      <c r="F10" s="79"/>
      <c r="G10" s="163"/>
      <c r="H10" s="163"/>
      <c r="I10" s="163"/>
      <c r="J10" s="163"/>
      <c r="K10" s="163"/>
      <c r="L10" s="163"/>
      <c r="M10" s="163"/>
      <c r="N10" s="163"/>
      <c r="O10" s="163"/>
      <c r="P10" s="225" t="s">
        <v>155</v>
      </c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9"/>
      <c r="AK10" s="228" t="s">
        <v>198</v>
      </c>
      <c r="AL10" s="61"/>
      <c r="AM10" s="61"/>
      <c r="AN10" s="61"/>
      <c r="AO10" s="37" t="s">
        <v>127</v>
      </c>
      <c r="AP10" s="227" t="s">
        <v>158</v>
      </c>
      <c r="AQ10" s="61"/>
      <c r="AR10" s="61"/>
      <c r="AS10" s="62"/>
      <c r="AT10" s="54"/>
    </row>
    <row r="11" spans="1:51" ht="14.45" customHeight="1">
      <c r="A11" s="71" t="s">
        <v>83</v>
      </c>
      <c r="B11" s="112"/>
      <c r="C11" s="221" t="s">
        <v>174</v>
      </c>
      <c r="D11" s="75"/>
      <c r="E11" s="222" t="s">
        <v>145</v>
      </c>
      <c r="F11" s="76"/>
      <c r="G11" s="163">
        <v>524288960</v>
      </c>
      <c r="H11" s="163"/>
      <c r="I11" s="163"/>
      <c r="J11" s="163"/>
      <c r="K11" s="163"/>
      <c r="L11" s="163"/>
      <c r="M11" s="163"/>
      <c r="N11" s="163"/>
      <c r="O11" s="163"/>
      <c r="P11" s="141" t="s">
        <v>7</v>
      </c>
      <c r="Q11" s="142"/>
      <c r="R11" s="223" t="s">
        <v>148</v>
      </c>
      <c r="S11" s="114"/>
      <c r="T11" s="114"/>
      <c r="U11" s="114"/>
      <c r="V11" s="27"/>
      <c r="W11" s="224" t="s">
        <v>159</v>
      </c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7"/>
      <c r="AK11" s="35" t="s">
        <v>125</v>
      </c>
      <c r="AL11" s="226" t="s">
        <v>156</v>
      </c>
      <c r="AM11" s="59"/>
      <c r="AN11" s="59"/>
      <c r="AO11" s="59"/>
      <c r="AP11" s="59"/>
      <c r="AQ11" s="59"/>
      <c r="AR11" s="59"/>
      <c r="AS11" s="36" t="s">
        <v>126</v>
      </c>
      <c r="AT11" s="54">
        <v>36</v>
      </c>
    </row>
    <row r="12" spans="1:51" ht="18" customHeight="1">
      <c r="A12" s="71"/>
      <c r="B12" s="112"/>
      <c r="C12" s="219" t="s">
        <v>146</v>
      </c>
      <c r="D12" s="78"/>
      <c r="E12" s="220" t="s">
        <v>147</v>
      </c>
      <c r="F12" s="79"/>
      <c r="G12" s="163"/>
      <c r="H12" s="163"/>
      <c r="I12" s="163"/>
      <c r="J12" s="163"/>
      <c r="K12" s="163"/>
      <c r="L12" s="163"/>
      <c r="M12" s="163"/>
      <c r="N12" s="163"/>
      <c r="O12" s="163"/>
      <c r="P12" s="225" t="s">
        <v>160</v>
      </c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9"/>
      <c r="AK12" s="228" t="s">
        <v>157</v>
      </c>
      <c r="AL12" s="61"/>
      <c r="AM12" s="61"/>
      <c r="AN12" s="61"/>
      <c r="AO12" s="37" t="s">
        <v>127</v>
      </c>
      <c r="AP12" s="227" t="s">
        <v>161</v>
      </c>
      <c r="AQ12" s="61"/>
      <c r="AR12" s="61"/>
      <c r="AS12" s="62"/>
      <c r="AT12" s="54"/>
    </row>
    <row r="13" spans="1:51" ht="15" customHeight="1">
      <c r="A13" s="71" t="s">
        <v>84</v>
      </c>
      <c r="B13" s="112"/>
      <c r="C13" s="221" t="s">
        <v>194</v>
      </c>
      <c r="D13" s="75"/>
      <c r="E13" s="222" t="s">
        <v>195</v>
      </c>
      <c r="F13" s="76"/>
      <c r="G13" s="166"/>
      <c r="H13" s="166"/>
      <c r="I13" s="166"/>
      <c r="J13" s="166"/>
      <c r="K13" s="166"/>
      <c r="L13" s="166"/>
      <c r="M13" s="166"/>
      <c r="N13" s="166"/>
      <c r="O13" s="166"/>
      <c r="P13" s="24"/>
      <c r="Q13" s="25"/>
      <c r="R13" s="131"/>
      <c r="S13" s="131"/>
      <c r="T13" s="131"/>
      <c r="U13" s="131"/>
      <c r="V13" s="26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6"/>
      <c r="AK13" s="38"/>
      <c r="AL13" s="124"/>
      <c r="AM13" s="124"/>
      <c r="AN13" s="124"/>
      <c r="AO13" s="124"/>
      <c r="AP13" s="124"/>
      <c r="AQ13" s="124"/>
      <c r="AR13" s="124"/>
      <c r="AS13" s="39"/>
      <c r="AT13" s="55"/>
    </row>
    <row r="14" spans="1:51" ht="18" customHeight="1">
      <c r="A14" s="71"/>
      <c r="B14" s="112"/>
      <c r="C14" s="219" t="s">
        <v>192</v>
      </c>
      <c r="D14" s="78"/>
      <c r="E14" s="220" t="s">
        <v>193</v>
      </c>
      <c r="F14" s="79"/>
      <c r="G14" s="166"/>
      <c r="H14" s="166"/>
      <c r="I14" s="166"/>
      <c r="J14" s="166"/>
      <c r="K14" s="166"/>
      <c r="L14" s="166"/>
      <c r="M14" s="166"/>
      <c r="N14" s="166"/>
      <c r="O14" s="166"/>
      <c r="P14" s="125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7"/>
      <c r="AK14" s="128"/>
      <c r="AL14" s="129"/>
      <c r="AM14" s="129"/>
      <c r="AN14" s="129"/>
      <c r="AO14" s="40"/>
      <c r="AP14" s="129"/>
      <c r="AQ14" s="129"/>
      <c r="AR14" s="129"/>
      <c r="AS14" s="130"/>
      <c r="AT14" s="55"/>
    </row>
    <row r="15" spans="1:51" ht="15" customHeight="1">
      <c r="A15" s="167" t="s">
        <v>98</v>
      </c>
      <c r="B15" s="112"/>
      <c r="C15" s="221" t="s">
        <v>174</v>
      </c>
      <c r="D15" s="75"/>
      <c r="E15" s="222" t="s">
        <v>145</v>
      </c>
      <c r="F15" s="76"/>
      <c r="G15" s="166"/>
      <c r="H15" s="166"/>
      <c r="I15" s="166"/>
      <c r="J15" s="166"/>
      <c r="K15" s="166"/>
      <c r="L15" s="166"/>
      <c r="M15" s="166"/>
      <c r="N15" s="166"/>
      <c r="O15" s="166"/>
      <c r="P15" s="141" t="s">
        <v>7</v>
      </c>
      <c r="Q15" s="142"/>
      <c r="R15" s="223" t="s">
        <v>148</v>
      </c>
      <c r="S15" s="114"/>
      <c r="T15" s="114"/>
      <c r="U15" s="114"/>
      <c r="V15" s="27"/>
      <c r="W15" s="224" t="s">
        <v>159</v>
      </c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7"/>
      <c r="AK15" s="35" t="s">
        <v>9</v>
      </c>
      <c r="AL15" s="226" t="s">
        <v>156</v>
      </c>
      <c r="AM15" s="59"/>
      <c r="AN15" s="59"/>
      <c r="AO15" s="59"/>
      <c r="AP15" s="59"/>
      <c r="AQ15" s="59"/>
      <c r="AR15" s="59"/>
      <c r="AS15" s="36" t="s">
        <v>10</v>
      </c>
      <c r="AT15" s="54">
        <v>36</v>
      </c>
    </row>
    <row r="16" spans="1:51" ht="18" customHeight="1">
      <c r="A16" s="71"/>
      <c r="B16" s="112"/>
      <c r="C16" s="219" t="s">
        <v>146</v>
      </c>
      <c r="D16" s="78"/>
      <c r="E16" s="220" t="s">
        <v>147</v>
      </c>
      <c r="F16" s="79"/>
      <c r="G16" s="166"/>
      <c r="H16" s="166"/>
      <c r="I16" s="166"/>
      <c r="J16" s="166"/>
      <c r="K16" s="166"/>
      <c r="L16" s="166"/>
      <c r="M16" s="166"/>
      <c r="N16" s="166"/>
      <c r="O16" s="166"/>
      <c r="P16" s="225" t="s">
        <v>160</v>
      </c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9"/>
      <c r="AK16" s="228" t="s">
        <v>157</v>
      </c>
      <c r="AL16" s="61"/>
      <c r="AM16" s="61"/>
      <c r="AN16" s="61"/>
      <c r="AO16" s="37" t="s">
        <v>8</v>
      </c>
      <c r="AP16" s="227" t="s">
        <v>161</v>
      </c>
      <c r="AQ16" s="61"/>
      <c r="AR16" s="61"/>
      <c r="AS16" s="62"/>
      <c r="AT16" s="54"/>
    </row>
    <row r="17" spans="1:46">
      <c r="A17" s="71" t="s">
        <v>0</v>
      </c>
      <c r="B17" s="112"/>
      <c r="C17" s="157" t="str">
        <f>IF(P16="","",P16)</f>
        <v>大網白里市金谷郷3455-6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12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12"/>
      <c r="C19" s="157" t="str">
        <f>IF(AL15="","",AL15&amp;"-"&amp;AK16&amp;"-"&amp;AP16)</f>
        <v>080-6081-8370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12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85</v>
      </c>
      <c r="B21" s="112"/>
      <c r="C21" s="175">
        <v>80</v>
      </c>
      <c r="D21" s="168"/>
      <c r="E21" s="168">
        <v>6081</v>
      </c>
      <c r="F21" s="168"/>
      <c r="G21" s="168">
        <v>8370</v>
      </c>
      <c r="H21" s="16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4"/>
      <c r="B22" s="190"/>
      <c r="C22" s="176"/>
      <c r="D22" s="169"/>
      <c r="E22" s="169"/>
      <c r="F22" s="169"/>
      <c r="G22" s="169"/>
      <c r="H22" s="16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64" t="s">
        <v>130</v>
      </c>
      <c r="B23" s="110" t="s">
        <v>86</v>
      </c>
      <c r="C23" s="158" t="s">
        <v>105</v>
      </c>
      <c r="D23" s="159"/>
      <c r="E23" s="160" t="s">
        <v>106</v>
      </c>
      <c r="F23" s="161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93" t="s">
        <v>99</v>
      </c>
      <c r="Q23" s="110"/>
      <c r="R23" s="110"/>
      <c r="S23" s="110"/>
      <c r="T23" s="11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65"/>
      <c r="B24" s="112"/>
      <c r="C24" s="147" t="s">
        <v>103</v>
      </c>
      <c r="D24" s="148"/>
      <c r="E24" s="149" t="s">
        <v>104</v>
      </c>
      <c r="F24" s="150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3"/>
      <c r="U24" s="1"/>
      <c r="V24" s="1"/>
      <c r="W24" s="1"/>
      <c r="X24" s="1"/>
      <c r="Y24" s="102" t="s">
        <v>100</v>
      </c>
      <c r="Z24" s="90"/>
      <c r="AA24" s="90"/>
      <c r="AB24" s="90"/>
      <c r="AC24" s="90"/>
      <c r="AD24" s="90"/>
      <c r="AE24" s="90"/>
      <c r="AF24" s="90"/>
      <c r="AG24" s="10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94">
        <v>1</v>
      </c>
      <c r="B25" s="229" t="s">
        <v>162</v>
      </c>
      <c r="C25" s="221" t="s">
        <v>170</v>
      </c>
      <c r="D25" s="75"/>
      <c r="E25" s="222" t="s">
        <v>171</v>
      </c>
      <c r="F25" s="76"/>
      <c r="G25" s="63">
        <v>6</v>
      </c>
      <c r="H25" s="65"/>
      <c r="I25" s="231" t="s">
        <v>164</v>
      </c>
      <c r="J25" s="64"/>
      <c r="K25" s="64"/>
      <c r="L25" s="65"/>
      <c r="M25" s="63">
        <v>524047369</v>
      </c>
      <c r="N25" s="64"/>
      <c r="O25" s="65"/>
      <c r="P25" s="63">
        <v>143</v>
      </c>
      <c r="Q25" s="64"/>
      <c r="R25" s="64"/>
      <c r="S25" s="64"/>
      <c r="T25" s="69"/>
      <c r="U25" s="1"/>
      <c r="V25" s="1"/>
      <c r="W25" s="1"/>
      <c r="X25" s="1"/>
      <c r="Y25" s="230" t="s">
        <v>163</v>
      </c>
      <c r="Z25" s="170"/>
      <c r="AA25" s="170"/>
      <c r="AB25" s="170"/>
      <c r="AC25" s="170"/>
      <c r="AD25" s="170"/>
      <c r="AE25" s="170"/>
      <c r="AF25" s="170"/>
      <c r="AG25" s="17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95"/>
      <c r="B26" s="73"/>
      <c r="C26" s="219" t="s">
        <v>172</v>
      </c>
      <c r="D26" s="78"/>
      <c r="E26" s="220" t="s">
        <v>173</v>
      </c>
      <c r="F26" s="79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172"/>
      <c r="Z26" s="173"/>
      <c r="AA26" s="173"/>
      <c r="AB26" s="173"/>
      <c r="AC26" s="173"/>
      <c r="AD26" s="173"/>
      <c r="AE26" s="173"/>
      <c r="AF26" s="173"/>
      <c r="AG26" s="17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94">
        <v>2</v>
      </c>
      <c r="B27" s="72">
        <v>2</v>
      </c>
      <c r="C27" s="221" t="s">
        <v>174</v>
      </c>
      <c r="D27" s="75"/>
      <c r="E27" s="222" t="s">
        <v>175</v>
      </c>
      <c r="F27" s="76"/>
      <c r="G27" s="63">
        <v>6</v>
      </c>
      <c r="H27" s="65"/>
      <c r="I27" s="231" t="s">
        <v>165</v>
      </c>
      <c r="J27" s="64"/>
      <c r="K27" s="64"/>
      <c r="L27" s="65"/>
      <c r="M27" s="63">
        <v>523883425</v>
      </c>
      <c r="N27" s="64"/>
      <c r="O27" s="65"/>
      <c r="P27" s="63">
        <v>159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95"/>
      <c r="B28" s="73"/>
      <c r="C28" s="219" t="s">
        <v>146</v>
      </c>
      <c r="D28" s="78"/>
      <c r="E28" s="220" t="s">
        <v>176</v>
      </c>
      <c r="F28" s="79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94">
        <v>3</v>
      </c>
      <c r="B29" s="72">
        <v>3</v>
      </c>
      <c r="C29" s="221" t="s">
        <v>177</v>
      </c>
      <c r="D29" s="75"/>
      <c r="E29" s="222" t="s">
        <v>178</v>
      </c>
      <c r="F29" s="76"/>
      <c r="G29" s="63">
        <v>5</v>
      </c>
      <c r="H29" s="65"/>
      <c r="I29" s="231" t="s">
        <v>166</v>
      </c>
      <c r="J29" s="64"/>
      <c r="K29" s="64"/>
      <c r="L29" s="65"/>
      <c r="M29" s="63">
        <v>522847749</v>
      </c>
      <c r="N29" s="64"/>
      <c r="O29" s="65"/>
      <c r="P29" s="63">
        <v>145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95"/>
      <c r="B30" s="73"/>
      <c r="C30" s="219" t="s">
        <v>179</v>
      </c>
      <c r="D30" s="78"/>
      <c r="E30" s="220" t="s">
        <v>199</v>
      </c>
      <c r="F30" s="79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94">
        <v>4</v>
      </c>
      <c r="B31" s="72">
        <v>4</v>
      </c>
      <c r="C31" s="221" t="s">
        <v>200</v>
      </c>
      <c r="D31" s="75"/>
      <c r="E31" s="222" t="s">
        <v>201</v>
      </c>
      <c r="F31" s="76"/>
      <c r="G31" s="63">
        <v>5</v>
      </c>
      <c r="H31" s="65"/>
      <c r="I31" s="231" t="s">
        <v>167</v>
      </c>
      <c r="J31" s="64"/>
      <c r="K31" s="64"/>
      <c r="L31" s="65"/>
      <c r="M31" s="63">
        <v>524046379</v>
      </c>
      <c r="N31" s="64"/>
      <c r="O31" s="65"/>
      <c r="P31" s="63">
        <v>141.1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95"/>
      <c r="B32" s="73"/>
      <c r="C32" s="219" t="s">
        <v>202</v>
      </c>
      <c r="D32" s="78"/>
      <c r="E32" s="220" t="s">
        <v>203</v>
      </c>
      <c r="F32" s="79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02" t="s">
        <v>129</v>
      </c>
      <c r="Z32" s="90"/>
      <c r="AA32" s="90"/>
      <c r="AB32" s="90"/>
      <c r="AC32" s="90"/>
      <c r="AD32" s="90"/>
      <c r="AE32" s="90"/>
      <c r="AF32" s="90"/>
      <c r="AG32" s="10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94">
        <v>5</v>
      </c>
      <c r="B33" s="72">
        <v>5</v>
      </c>
      <c r="C33" s="221" t="s">
        <v>180</v>
      </c>
      <c r="D33" s="75"/>
      <c r="E33" s="222" t="s">
        <v>181</v>
      </c>
      <c r="F33" s="76"/>
      <c r="G33" s="63">
        <v>5</v>
      </c>
      <c r="H33" s="65"/>
      <c r="I33" s="231" t="s">
        <v>168</v>
      </c>
      <c r="J33" s="64"/>
      <c r="K33" s="64"/>
      <c r="L33" s="65"/>
      <c r="M33" s="63">
        <v>525399108</v>
      </c>
      <c r="N33" s="64"/>
      <c r="O33" s="65"/>
      <c r="P33" s="63">
        <v>140</v>
      </c>
      <c r="Q33" s="64"/>
      <c r="R33" s="64"/>
      <c r="S33" s="64"/>
      <c r="T33" s="69"/>
      <c r="U33" s="1"/>
      <c r="V33" s="1"/>
      <c r="W33" s="1"/>
      <c r="X33" s="1"/>
      <c r="Y33" s="104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95"/>
      <c r="B34" s="73"/>
      <c r="C34" s="219" t="s">
        <v>182</v>
      </c>
      <c r="D34" s="78"/>
      <c r="E34" s="220" t="s">
        <v>183</v>
      </c>
      <c r="F34" s="79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05"/>
      <c r="Z34" s="82"/>
      <c r="AA34" s="82"/>
      <c r="AB34" s="82"/>
      <c r="AC34" s="82"/>
      <c r="AD34" s="82"/>
      <c r="AE34" s="82"/>
      <c r="AF34" s="82"/>
      <c r="AG34" s="8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94">
        <v>6</v>
      </c>
      <c r="B35" s="72">
        <v>6</v>
      </c>
      <c r="C35" s="232" t="s">
        <v>184</v>
      </c>
      <c r="D35" s="233"/>
      <c r="E35" s="234" t="s">
        <v>185</v>
      </c>
      <c r="F35" s="235"/>
      <c r="G35" s="63">
        <v>4</v>
      </c>
      <c r="H35" s="65"/>
      <c r="I35" s="231" t="s">
        <v>169</v>
      </c>
      <c r="J35" s="64"/>
      <c r="K35" s="64"/>
      <c r="L35" s="65"/>
      <c r="M35" s="63">
        <v>524288953</v>
      </c>
      <c r="N35" s="64"/>
      <c r="O35" s="65"/>
      <c r="P35" s="63">
        <v>134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95"/>
      <c r="B36" s="73"/>
      <c r="C36" s="236" t="s">
        <v>186</v>
      </c>
      <c r="D36" s="237"/>
      <c r="E36" s="238" t="s">
        <v>187</v>
      </c>
      <c r="F36" s="239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94">
        <v>7</v>
      </c>
      <c r="B37" s="72">
        <v>7</v>
      </c>
      <c r="C37" s="232" t="s">
        <v>188</v>
      </c>
      <c r="D37" s="233"/>
      <c r="E37" s="234" t="s">
        <v>189</v>
      </c>
      <c r="F37" s="235"/>
      <c r="G37" s="63">
        <v>5</v>
      </c>
      <c r="H37" s="65"/>
      <c r="I37" s="231" t="s">
        <v>167</v>
      </c>
      <c r="J37" s="64"/>
      <c r="K37" s="64"/>
      <c r="L37" s="65"/>
      <c r="M37" s="63">
        <v>526415555</v>
      </c>
      <c r="N37" s="64"/>
      <c r="O37" s="65"/>
      <c r="P37" s="63">
        <v>146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95"/>
      <c r="B38" s="73"/>
      <c r="C38" s="236" t="s">
        <v>190</v>
      </c>
      <c r="D38" s="237"/>
      <c r="E38" s="238" t="s">
        <v>191</v>
      </c>
      <c r="F38" s="239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94">
        <v>8</v>
      </c>
      <c r="B39" s="72"/>
      <c r="C39" s="74"/>
      <c r="D39" s="75"/>
      <c r="E39" s="75"/>
      <c r="F39" s="76"/>
      <c r="G39" s="63"/>
      <c r="H39" s="65"/>
      <c r="I39" s="63"/>
      <c r="J39" s="64"/>
      <c r="K39" s="64"/>
      <c r="L39" s="65"/>
      <c r="M39" s="63"/>
      <c r="N39" s="64"/>
      <c r="O39" s="65"/>
      <c r="P39" s="63"/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95"/>
      <c r="B40" s="73"/>
      <c r="C40" s="77"/>
      <c r="D40" s="78"/>
      <c r="E40" s="78"/>
      <c r="F40" s="79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94">
        <v>9</v>
      </c>
      <c r="B41" s="72"/>
      <c r="C41" s="74"/>
      <c r="D41" s="75"/>
      <c r="E41" s="75"/>
      <c r="F41" s="76"/>
      <c r="G41" s="63"/>
      <c r="H41" s="65"/>
      <c r="I41" s="63"/>
      <c r="J41" s="64"/>
      <c r="K41" s="64"/>
      <c r="L41" s="65"/>
      <c r="M41" s="63"/>
      <c r="N41" s="64"/>
      <c r="O41" s="65"/>
      <c r="P41" s="63"/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95"/>
      <c r="B42" s="73"/>
      <c r="C42" s="77"/>
      <c r="D42" s="78"/>
      <c r="E42" s="78"/>
      <c r="F42" s="79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94">
        <v>10</v>
      </c>
      <c r="B43" s="72"/>
      <c r="C43" s="74"/>
      <c r="D43" s="75"/>
      <c r="E43" s="75"/>
      <c r="F43" s="76"/>
      <c r="G43" s="63"/>
      <c r="H43" s="65"/>
      <c r="I43" s="63"/>
      <c r="J43" s="64"/>
      <c r="K43" s="64"/>
      <c r="L43" s="65"/>
      <c r="M43" s="63"/>
      <c r="N43" s="64"/>
      <c r="O43" s="65"/>
      <c r="P43" s="63"/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95"/>
      <c r="B44" s="73"/>
      <c r="C44" s="77"/>
      <c r="D44" s="78"/>
      <c r="E44" s="78"/>
      <c r="F44" s="79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94">
        <v>11</v>
      </c>
      <c r="B45" s="72"/>
      <c r="C45" s="74"/>
      <c r="D45" s="75"/>
      <c r="E45" s="75"/>
      <c r="F45" s="76"/>
      <c r="G45" s="63"/>
      <c r="H45" s="65"/>
      <c r="I45" s="63"/>
      <c r="J45" s="64"/>
      <c r="K45" s="64"/>
      <c r="L45" s="65"/>
      <c r="M45" s="63"/>
      <c r="N45" s="64"/>
      <c r="O45" s="65"/>
      <c r="P45" s="63"/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95"/>
      <c r="B46" s="73"/>
      <c r="C46" s="77"/>
      <c r="D46" s="78"/>
      <c r="E46" s="78"/>
      <c r="F46" s="79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94">
        <v>12</v>
      </c>
      <c r="B47" s="72"/>
      <c r="C47" s="74"/>
      <c r="D47" s="75"/>
      <c r="E47" s="75"/>
      <c r="F47" s="76"/>
      <c r="G47" s="63"/>
      <c r="H47" s="65"/>
      <c r="I47" s="63"/>
      <c r="J47" s="64"/>
      <c r="K47" s="64"/>
      <c r="L47" s="65"/>
      <c r="M47" s="63"/>
      <c r="N47" s="64"/>
      <c r="O47" s="65"/>
      <c r="P47" s="63"/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2"/>
      <c r="B48" s="153"/>
      <c r="C48" s="154"/>
      <c r="D48" s="155"/>
      <c r="E48" s="155"/>
      <c r="F48" s="156"/>
      <c r="G48" s="138"/>
      <c r="H48" s="151"/>
      <c r="I48" s="138"/>
      <c r="J48" s="139"/>
      <c r="K48" s="139"/>
      <c r="L48" s="151"/>
      <c r="M48" s="138"/>
      <c r="N48" s="139"/>
      <c r="O48" s="151"/>
      <c r="P48" s="138"/>
      <c r="Q48" s="139"/>
      <c r="R48" s="139"/>
      <c r="S48" s="139"/>
      <c r="T48" s="14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/>
      <c r="C49" s="74"/>
      <c r="D49" s="75"/>
      <c r="E49" s="75"/>
      <c r="F49" s="76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7"/>
      <c r="D50" s="78"/>
      <c r="E50" s="78"/>
      <c r="F50" s="79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/>
      <c r="C51" s="74"/>
      <c r="D51" s="75"/>
      <c r="E51" s="75"/>
      <c r="F51" s="76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85"/>
      <c r="C52" s="86"/>
      <c r="D52" s="87"/>
      <c r="E52" s="87"/>
      <c r="F52" s="88"/>
      <c r="G52" s="80"/>
      <c r="H52" s="81"/>
      <c r="I52" s="80"/>
      <c r="J52" s="82"/>
      <c r="K52" s="82"/>
      <c r="L52" s="81"/>
      <c r="M52" s="80"/>
      <c r="N52" s="82"/>
      <c r="O52" s="81"/>
      <c r="P52" s="80"/>
      <c r="Q52" s="82"/>
      <c r="R52" s="82"/>
      <c r="S52" s="82"/>
      <c r="T52" s="8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1"/>
      <c r="U54" s="2"/>
      <c r="V54" s="132" t="s">
        <v>120</v>
      </c>
      <c r="W54" s="133"/>
      <c r="X54" s="133"/>
      <c r="Y54" s="133"/>
      <c r="Z54" s="133"/>
      <c r="AA54" s="133"/>
      <c r="AB54" s="133"/>
      <c r="AC54" s="133"/>
      <c r="AD54" s="133"/>
      <c r="AE54" s="133"/>
      <c r="AF54" s="134"/>
      <c r="AG54" s="135"/>
      <c r="AH54" s="135"/>
      <c r="AI54" s="135"/>
      <c r="AJ54" s="13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4" t="s">
        <v>196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  <c r="U55" s="2"/>
      <c r="V55" s="56">
        <f>LEN(A55)</f>
        <v>49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C52 D39:D52 D25:D34 E25:E52 F25:F34 F39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98" t="s">
        <v>12</v>
      </c>
      <c r="B1" s="19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198"/>
      <c r="B2" s="19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199" t="s">
        <v>19</v>
      </c>
      <c r="B4" s="200"/>
      <c r="C4" s="200"/>
      <c r="D4" s="200"/>
      <c r="E4" s="200"/>
      <c r="F4" s="200"/>
      <c r="G4" s="201"/>
      <c r="H4" s="5" t="s">
        <v>20</v>
      </c>
      <c r="I4" s="5" t="s">
        <v>21</v>
      </c>
      <c r="J4" s="202" t="s">
        <v>70</v>
      </c>
      <c r="K4" s="200"/>
      <c r="L4" s="200"/>
      <c r="M4" s="200"/>
      <c r="N4" s="200"/>
      <c r="O4" s="200"/>
      <c r="P4" s="200"/>
      <c r="Q4" s="201"/>
    </row>
    <row r="5" spans="1:41" ht="72" customHeight="1" thickBot="1">
      <c r="A5" s="203"/>
      <c r="B5" s="204"/>
      <c r="C5" s="204"/>
      <c r="D5" s="204"/>
      <c r="E5" s="204"/>
      <c r="F5" s="204"/>
      <c r="G5" s="205"/>
      <c r="H5" s="9" t="str">
        <f>IF(入力!J3="","",入力!J3)</f>
        <v>男女混合</v>
      </c>
      <c r="I5" s="9" t="str">
        <f>入力!Y25</f>
        <v>8冊</v>
      </c>
      <c r="J5" s="206"/>
      <c r="K5" s="207"/>
      <c r="L5" s="207"/>
      <c r="M5" s="207"/>
      <c r="N5" s="207"/>
      <c r="O5" s="207"/>
      <c r="P5" s="207"/>
      <c r="Q5" s="20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35002</v>
      </c>
      <c r="B7" s="13" t="str">
        <f>IF(入力!C3="","",入力!C3)</f>
        <v>大網白里ジュニアバレーボールクラブ</v>
      </c>
      <c r="C7" s="13" t="str">
        <f>IF(入力!C2="","",入力!C2)</f>
        <v>オオアミシラサトジュニアバレーボールクラブ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JR外房</v>
      </c>
      <c r="S7" s="13" t="str">
        <f>IF(入力!AE5="","",入力!AE5)</f>
        <v>大網</v>
      </c>
      <c r="T7" s="13"/>
      <c r="U7" s="13" t="str">
        <f>IF(入力!C4="","",入力!C4)</f>
        <v>435697202　・　435494504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幸雄</v>
      </c>
      <c r="E16" s="13" t="str">
        <f>IF(入力!C7="","",入力!C7)</f>
        <v>タナカ</v>
      </c>
      <c r="F16" s="13" t="str">
        <f>IF(入力!E7="","",入力!E7)</f>
        <v>ユキオ</v>
      </c>
      <c r="G16" s="13">
        <f>IF(入力!G7="","",入力!G7)</f>
        <v>515485295</v>
      </c>
      <c r="H16" s="13" t="str">
        <f>IF(入力!J7="","",入力!J7)</f>
        <v/>
      </c>
      <c r="I16" s="13">
        <f>IF(入力!M7="","",入力!M7)</f>
        <v>330647</v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3217</v>
      </c>
      <c r="T16" s="13" t="str">
        <f>IF(入力!P8="","",入力!P8)</f>
        <v>大網白里市木崎230-6</v>
      </c>
      <c r="U16" s="13" t="str">
        <f>IF(入力!AL7="","",入力!AL7)</f>
        <v>090</v>
      </c>
      <c r="V16" s="13" t="str">
        <f>IF(入力!AK8="","",入力!AK8)</f>
        <v>8049</v>
      </c>
      <c r="W16" s="13" t="str">
        <f>IF(入力!AP8="","",入力!AP8)</f>
        <v>7474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松田</v>
      </c>
      <c r="D17" s="13" t="str">
        <f>IF(入力!E10="","",入力!E10)</f>
        <v>俊昭</v>
      </c>
      <c r="E17" s="13" t="str">
        <f>IF(入力!C9="","",入力!C9)</f>
        <v>マツダ</v>
      </c>
      <c r="F17" s="13" t="str">
        <f>IF(入力!E9="","",入力!E9)</f>
        <v>トシアキ</v>
      </c>
      <c r="G17" s="13">
        <f>IF(入力!G9="","",入力!G9)</f>
        <v>518994600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3234</v>
      </c>
      <c r="T17" s="13" t="str">
        <f>IF(入力!P10="","",入力!P10)</f>
        <v>大網白里市みずほ台3-8-32</v>
      </c>
      <c r="U17" s="13" t="str">
        <f>IF(入力!AL9="","",入力!AL9)</f>
        <v>080</v>
      </c>
      <c r="V17" s="13" t="str">
        <f>IF(入力!AK10="","",入力!AK10)</f>
        <v>3476</v>
      </c>
      <c r="W17" s="13" t="str">
        <f>IF(入力!AP10="","",入力!AP10)</f>
        <v>0418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日暮</v>
      </c>
      <c r="D20" s="13" t="str">
        <f>IF(入力!E12="","",入力!E12)</f>
        <v>理沙</v>
      </c>
      <c r="E20" s="13" t="str">
        <f>IF(入力!C11="","",入力!C11)</f>
        <v>ヒグラシ</v>
      </c>
      <c r="F20" s="13" t="str">
        <f>IF(入力!E11="","",入力!E11)</f>
        <v>リサ</v>
      </c>
      <c r="G20" s="13">
        <f>IF(入力!G11="","",入力!G11)</f>
        <v>524288960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3242</v>
      </c>
      <c r="T20" s="13" t="str">
        <f>IF(入力!P12="","",入力!P12)</f>
        <v>大網白里市金谷郷3455-6</v>
      </c>
      <c r="U20" s="13" t="str">
        <f>IF(入力!AL11="","",入力!AL11)</f>
        <v>080</v>
      </c>
      <c r="V20" s="13" t="str">
        <f>IF(入力!AK12="","",入力!AK12)</f>
        <v>6081</v>
      </c>
      <c r="W20" s="13" t="str">
        <f>IF(入力!AP12="","",入力!AP12)</f>
        <v>8370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日暮</v>
      </c>
      <c r="D22" s="13" t="str">
        <f>IF(入力!E16="","",入力!E16)</f>
        <v>理沙</v>
      </c>
      <c r="E22" s="13" t="str">
        <f>IF(入力!C15="","",入力!C15)</f>
        <v>ヒグラシ</v>
      </c>
      <c r="F22" s="13" t="str">
        <f>IF(入力!E15="","",入力!E15)</f>
        <v>リサ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>
        <f>IF(入力!C21="","",入力!C21)</f>
        <v>80</v>
      </c>
      <c r="O22" s="13">
        <f>IF(入力!E21="","",入力!E21)</f>
        <v>6081</v>
      </c>
      <c r="P22" s="13">
        <f>IF(入力!G21="","",入力!G21)</f>
        <v>8370</v>
      </c>
      <c r="Q22" s="13"/>
      <c r="R22" s="13" t="str">
        <f>IF(入力!R15="","",入力!R15)</f>
        <v>299</v>
      </c>
      <c r="S22" s="13" t="str">
        <f>IF(入力!W15="","",入力!W15)</f>
        <v>3242</v>
      </c>
      <c r="T22" s="13" t="str">
        <f>IF(入力!P16="","",入力!P16)</f>
        <v>大網白里市金谷郷3455-6</v>
      </c>
      <c r="U22" s="13" t="str">
        <f>IF(入力!AL15="","",入力!AL15)</f>
        <v>080</v>
      </c>
      <c r="V22" s="13" t="str">
        <f>IF(入力!AK16="","",入力!AK16)</f>
        <v>6081</v>
      </c>
      <c r="W22" s="13" t="str">
        <f>IF(入力!AP16="","",入力!AP16)</f>
        <v>8370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中村</v>
      </c>
      <c r="D23" s="13" t="str">
        <f>IF(入力!$E$14="","",入力!$E$14)</f>
        <v>善和</v>
      </c>
      <c r="E23" s="13" t="str">
        <f>IF(入力!$C$13="","",入力!$C$13)</f>
        <v>ナカムラ</v>
      </c>
      <c r="F23" s="13" t="str">
        <f>IF(入力!$E$13="","",入力!$E$13)</f>
        <v>ヨシカズ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山中</v>
      </c>
      <c r="D24" s="51" t="str">
        <f>VLOOKUP($B$51,$A$53:$F$352,4)</f>
        <v>佑琉</v>
      </c>
      <c r="E24" s="51" t="str">
        <f>VLOOKUP($B$51,$A$53:$F$352,5)</f>
        <v>ヤマナカ</v>
      </c>
      <c r="F24" s="51" t="str">
        <f>VLOOKUP($B$51,$A$53:$F$352,6)</f>
        <v>ユアル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山中</v>
      </c>
      <c r="D53" s="13" t="str">
        <f>IF(入力!E26="","",入力!E26)</f>
        <v>佑琉</v>
      </c>
      <c r="E53" s="13" t="str">
        <f>IF(入力!C25="","",入力!C25)</f>
        <v>ヤマナカ</v>
      </c>
      <c r="F53" s="13" t="str">
        <f>IF(入力!E25="","",入力!E25)</f>
        <v>ユアル</v>
      </c>
      <c r="G53" s="13">
        <f>IF(入力!M25="","",入力!M25)</f>
        <v>524047369</v>
      </c>
      <c r="H53" s="13" t="str">
        <f>IF(入力!I25="","",入力!I25)</f>
        <v>大網白里市立増穂北小</v>
      </c>
      <c r="I53" s="13">
        <f>IF(入力!G25="","",入力!G25)</f>
        <v>6</v>
      </c>
      <c r="J53" s="13">
        <f>IF(入力!P25="","",入力!P25)</f>
        <v>143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日暮</v>
      </c>
      <c r="D54" s="13" t="str">
        <f>IF(入力!E28="","",入力!E28)</f>
        <v>綾香</v>
      </c>
      <c r="E54" s="13" t="str">
        <f>IF(入力!C27="","",入力!C27)</f>
        <v>ヒグラシ</v>
      </c>
      <c r="F54" s="13" t="str">
        <f>IF(入力!E27="","",入力!E27)</f>
        <v>アヤカ</v>
      </c>
      <c r="G54" s="13">
        <f>IF(入力!M27="","",入力!M27)</f>
        <v>523883425</v>
      </c>
      <c r="H54" s="13" t="str">
        <f>IF(入力!I27="","",入力!I27)</f>
        <v>大網白里市立季美の森小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槙依子</v>
      </c>
      <c r="E55" s="13" t="str">
        <f>IF(入力!C29="","",入力!C29)</f>
        <v>イトウ</v>
      </c>
      <c r="F55" s="13" t="str">
        <f>IF(入力!E29="","",入力!E29)</f>
        <v>マイコ</v>
      </c>
      <c r="G55" s="13">
        <f>IF(入力!M29="","",入力!M29)</f>
        <v>522847749</v>
      </c>
      <c r="H55" s="13" t="str">
        <f>IF(入力!I29="","",入力!I29)</f>
        <v>大網白里市立白里小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佐々木</v>
      </c>
      <c r="D56" s="13" t="str">
        <f>IF(入力!E32="","",入力!E32)</f>
        <v>岬平</v>
      </c>
      <c r="E56" s="13" t="str">
        <f>IF(入力!C31="","",入力!C31)</f>
        <v>ササキ</v>
      </c>
      <c r="F56" s="13" t="str">
        <f>IF(入力!E31="","",入力!E31)</f>
        <v>コウヘイ</v>
      </c>
      <c r="G56" s="13">
        <f>IF(入力!M31="","",入力!M31)</f>
        <v>524046379</v>
      </c>
      <c r="H56" s="13" t="str">
        <f>IF(入力!I31="","",入力!I31)</f>
        <v>千葉市立あすみが丘小</v>
      </c>
      <c r="I56" s="13">
        <f>IF(入力!G31="","",入力!G31)</f>
        <v>5</v>
      </c>
      <c r="J56" s="13">
        <f>IF(入力!P31="","",入力!P31)</f>
        <v>141.1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神宮</v>
      </c>
      <c r="D57" s="13" t="str">
        <f>IF(入力!E34="","",入力!E34)</f>
        <v>瑚太郎</v>
      </c>
      <c r="E57" s="13" t="str">
        <f>IF(入力!C33="","",入力!C33)</f>
        <v>ジングウ</v>
      </c>
      <c r="F57" s="13" t="str">
        <f>IF(入力!E33="","",入力!E33)</f>
        <v>コタロウ</v>
      </c>
      <c r="G57" s="13">
        <f>IF(入力!M33="","",入力!M33)</f>
        <v>525399108</v>
      </c>
      <c r="H57" s="13" t="str">
        <f>IF(入力!I33="","",入力!I33)</f>
        <v>大網白里市立瑞穂小</v>
      </c>
      <c r="I57" s="13">
        <f>IF(入力!G33="","",入力!G33)</f>
        <v>5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内海</v>
      </c>
      <c r="D58" s="13" t="str">
        <f>IF(入力!E36="","",入力!E36)</f>
        <v>翔貴</v>
      </c>
      <c r="E58" s="13" t="str">
        <f>IF(入力!C35="","",入力!C35)</f>
        <v>ウツミ</v>
      </c>
      <c r="F58" s="13" t="str">
        <f>IF(入力!E35="","",入力!E35)</f>
        <v>トキ</v>
      </c>
      <c r="G58" s="13">
        <f>IF(入力!M35="","",入力!M35)</f>
        <v>524288953</v>
      </c>
      <c r="H58" s="13" t="str">
        <f>IF(入力!I35="","",入力!I35)</f>
        <v>茂原市立豊田小</v>
      </c>
      <c r="I58" s="13">
        <f>IF(入力!G35="","",入力!G35)</f>
        <v>4</v>
      </c>
      <c r="J58" s="13">
        <f>IF(入力!P35="","",入力!P35)</f>
        <v>134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高野</v>
      </c>
      <c r="D59" s="13" t="str">
        <f>IF(入力!E38="","",入力!E38)</f>
        <v>琥太</v>
      </c>
      <c r="E59" s="13" t="str">
        <f>IF(入力!C37="","",入力!C37)</f>
        <v>タカノ</v>
      </c>
      <c r="F59" s="13" t="str">
        <f>IF(入力!E37="","",入力!E37)</f>
        <v>コウタ</v>
      </c>
      <c r="G59" s="13">
        <f>IF(入力!M37="","",入力!M37)</f>
        <v>526415555</v>
      </c>
      <c r="H59" s="13" t="str">
        <f>IF(入力!I37="","",入力!I37)</f>
        <v>千葉市立あすみが丘小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 t="str">
        <f>IF(入力!B39="","",入力!B39)</f>
        <v/>
      </c>
      <c r="C60" s="13" t="str">
        <f>IF(入力!C40="","",入力!C40)</f>
        <v/>
      </c>
      <c r="D60" s="13" t="str">
        <f>IF(入力!E40="","",入力!E40)</f>
        <v/>
      </c>
      <c r="E60" s="13" t="str">
        <f>IF(入力!C39="","",入力!C39)</f>
        <v/>
      </c>
      <c r="F60" s="13" t="str">
        <f>IF(入力!E39="","",入力!E39)</f>
        <v/>
      </c>
      <c r="G60" s="13" t="str">
        <f>IF(入力!M39="","",入力!M39)</f>
        <v/>
      </c>
      <c r="H60" s="13" t="str">
        <f>IF(入力!I39="","",入力!I39)</f>
        <v/>
      </c>
      <c r="I60" s="13" t="str">
        <f>IF(入力!G39="","",入力!G39)</f>
        <v/>
      </c>
      <c r="J60" s="13" t="str">
        <f>IF(入力!P39="","",入力!P39)</f>
        <v/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雄一 神宮</cp:lastModifiedBy>
  <cp:lastPrinted>2016-05-09T15:17:35Z</cp:lastPrinted>
  <dcterms:created xsi:type="dcterms:W3CDTF">2014-04-05T09:56:00Z</dcterms:created>
  <dcterms:modified xsi:type="dcterms:W3CDTF">2025-09-08T23:16:12Z</dcterms:modified>
</cp:coreProperties>
</file>