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windowWidth="18465" windowHeight="910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<sst xmlns="http://schemas.openxmlformats.org/spreadsheetml/2006/main" count="285" uniqueCount="208">
  <si>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</si>
  <si>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</si>
  <si>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アルテミス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</si>
  <si>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</si>
  <si>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</si>
  <si>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</si>
  <si>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</si>
  <si>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</si>
  <si>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</si>
  <si>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</si>
  <si>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Artemis</t>
  </si>
  <si>
    <t>男女混合</t>
  </si>
  <si>
    <t>松戸市</t>
  </si>
  <si>
    <t>支部なし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</si>
  <si>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</si>
  <si>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</si>
  <si>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</si>
  <si>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</si>
  <si>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</si>
  <si>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</si>
  <si>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</si>
  <si>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</si>
  <si>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</si>
  <si>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r>
      <rPr>
        <sz val="16"/>
        <color indexed="8"/>
        <rFont val="Calibri"/>
        <charset val="134"/>
      </rPr>
      <t>435945105</t>
    </r>
    <r>
      <rPr>
        <sz val="16"/>
        <color rgb="FF000000"/>
        <rFont val="Yu Gothic"/>
        <charset val="128"/>
      </rPr>
      <t>／</t>
    </r>
    <r>
      <rPr>
        <sz val="16"/>
        <color indexed="8"/>
        <rFont val="Calibri"/>
        <charset val="134"/>
      </rPr>
      <t>435910000</t>
    </r>
  </si>
  <si>
    <r>
      <rPr>
        <sz val="8"/>
        <color indexed="8"/>
        <rFont val="Calibri"/>
        <charset val="134"/>
      </rPr>
      <t>JR</t>
    </r>
    <r>
      <rPr>
        <sz val="8"/>
        <color rgb="FF000000"/>
        <rFont val="Yu Gothic"/>
        <charset val="128"/>
      </rPr>
      <t>常磐</t>
    </r>
  </si>
  <si>
    <t>松戸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</si>
  <si>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</si>
  <si>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</si>
  <si>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</si>
  <si>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</si>
  <si>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</si>
  <si>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</si>
  <si>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</si>
  <si>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</si>
  <si>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</si>
  <si>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フジカネ</t>
  </si>
  <si>
    <t>ヒロシ</t>
  </si>
  <si>
    <t>〒</t>
  </si>
  <si>
    <t>270</t>
  </si>
  <si>
    <t>―</t>
  </si>
  <si>
    <t>2261</t>
  </si>
  <si>
    <t>（</t>
  </si>
  <si>
    <t>090</t>
  </si>
  <si>
    <t>）</t>
  </si>
  <si>
    <t>藤兼</t>
  </si>
  <si>
    <t>寛</t>
  </si>
  <si>
    <t>松戸市常盤平3-6-2-303</t>
  </si>
  <si>
    <t>7735</t>
  </si>
  <si>
    <t>7560</t>
  </si>
  <si>
    <r>
      <rPr>
        <sz val="11"/>
        <color indexed="8"/>
        <rFont val="ＭＳ Ｐゴシック"/>
        <charset val="128"/>
      </rPr>
      <t>コーチ</t>
    </r>
  </si>
  <si>
    <t>アサミ</t>
  </si>
  <si>
    <t>アキヨシ</t>
  </si>
  <si>
    <t>浅見</t>
  </si>
  <si>
    <t>章嘉</t>
  </si>
  <si>
    <r>
      <rPr>
        <sz val="11"/>
        <color indexed="8"/>
        <rFont val="ＭＳ Ｐゴシック"/>
        <charset val="128"/>
      </rPr>
      <t>マネージャー</t>
    </r>
  </si>
  <si>
    <t>ウノ</t>
  </si>
  <si>
    <t>ヒロコ</t>
  </si>
  <si>
    <t>宇野</t>
  </si>
  <si>
    <t>展子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</si>
  <si>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</si>
  <si>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</si>
  <si>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</si>
  <si>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</si>
  <si>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</si>
  <si>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</si>
  <si>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</si>
  <si>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</si>
  <si>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</si>
  <si>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</si>
  <si>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</si>
  <si>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</si>
  <si>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</si>
  <si>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</si>
  <si>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</si>
  <si>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</si>
  <si>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</si>
  <si>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シャハン</t>
  </si>
  <si>
    <t>リオナ</t>
  </si>
  <si>
    <t>松戸市立八ヶ崎小学校</t>
  </si>
  <si>
    <t>杏乃</t>
  </si>
  <si>
    <t>ハルキ</t>
  </si>
  <si>
    <t>松戸市立北部小学校</t>
  </si>
  <si>
    <t>陽稀</t>
  </si>
  <si>
    <t>スズキ</t>
  </si>
  <si>
    <t>サラ</t>
  </si>
  <si>
    <t>松戸市立和名ヶ谷小学校</t>
  </si>
  <si>
    <t>鈴木</t>
  </si>
  <si>
    <t>咲良</t>
  </si>
  <si>
    <t>ヒカワ</t>
  </si>
  <si>
    <t>ミチタカ</t>
  </si>
  <si>
    <t>松戸市立中部小学校</t>
  </si>
  <si>
    <r>
      <rPr>
        <sz val="11"/>
        <color rgb="FF000000"/>
        <rFont val="ＭＳ Ｐゴシック"/>
        <charset val="128"/>
      </rPr>
      <t>檜川</t>
    </r>
    <r>
      <rPr>
        <sz val="11"/>
        <color indexed="8"/>
        <rFont val="Calibri"/>
        <charset val="134"/>
      </rPr>
      <t xml:space="preserve"> </t>
    </r>
  </si>
  <si>
    <t>道隆</t>
  </si>
  <si>
    <t>キャプテン</t>
  </si>
  <si>
    <t>カネコ</t>
  </si>
  <si>
    <t>ショウタ</t>
  </si>
  <si>
    <t>松戸市立根木内小学校</t>
  </si>
  <si>
    <t>金子</t>
  </si>
  <si>
    <t>翔太</t>
  </si>
  <si>
    <t>エンドウ</t>
  </si>
  <si>
    <t>イチカ</t>
  </si>
  <si>
    <t>遠藤</t>
  </si>
  <si>
    <t>一華</t>
  </si>
  <si>
    <t>タナカ</t>
  </si>
  <si>
    <t>ミホ</t>
  </si>
  <si>
    <t>松戸市立みのり台小学校</t>
  </si>
  <si>
    <t>田中</t>
  </si>
  <si>
    <t>美帆</t>
  </si>
  <si>
    <t>サトウ</t>
  </si>
  <si>
    <t>ミナト</t>
  </si>
  <si>
    <t>佐藤</t>
  </si>
  <si>
    <t>湊</t>
  </si>
  <si>
    <t>ワグリ</t>
  </si>
  <si>
    <t>レン</t>
  </si>
  <si>
    <t>市川市立稲越小学校</t>
  </si>
  <si>
    <t>和栗</t>
  </si>
  <si>
    <t>蓮</t>
  </si>
  <si>
    <t>ゴトウ</t>
  </si>
  <si>
    <t>イブキ</t>
  </si>
  <si>
    <t>後藤</t>
  </si>
  <si>
    <t>伊吹</t>
  </si>
  <si>
    <t>ワタナベ</t>
  </si>
  <si>
    <t>ヒナタ</t>
  </si>
  <si>
    <t>渡邊</t>
  </si>
  <si>
    <t>陽太</t>
  </si>
  <si>
    <t>ササキ</t>
  </si>
  <si>
    <t>ダイザブロウ</t>
  </si>
  <si>
    <t>佐々木</t>
  </si>
  <si>
    <t>大三朗</t>
  </si>
  <si>
    <t>ハルト</t>
  </si>
  <si>
    <t>晴人</t>
  </si>
  <si>
    <t>ヤマグチ</t>
  </si>
  <si>
    <t>ハルカ</t>
  </si>
  <si>
    <t>松戸市立東松戸小学校</t>
  </si>
  <si>
    <t>山口</t>
  </si>
  <si>
    <t>遥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</si>
  <si>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</si>
  <si>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</si>
  <si>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六年生にとっては最後の大会となるため、今までの練習で流した汗と涙を思い出し、チームとしての精一杯を披露します。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</si>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</sst>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_ * #,##0_ ;_ * \-#,##0_ ;_ * &quot;-&quot;??_ ;_ @_ "/>
    <numFmt numFmtId="177" formatCode="0_ &quot;冊&quot;"/>
    <numFmt numFmtId="178" formatCode="_-&quot;\&quot;* #,##0.00_-\ ;\-&quot;\&quot;* #,##0.00_-\ ;_-&quot;\&quot;* &quot;-&quot;??_-\ ;_-@_-"/>
    <numFmt numFmtId="179" formatCode="_-&quot;\&quot;* #,##0_-\ ;\-&quot;\&quot;* #,##0_-\ ;_-&quot;\&quot;* &quot;-&quot;??_-\ ;_-@_-"/>
    <numFmt numFmtId="180" formatCode="#,##0_);[Red]\(#,##0\)"/>
  </numFmts>
  <fonts count="46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Ｐゴシック"/>
      <charset val="128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28"/>
    </font>
    <font>
      <sz val="12"/>
      <color indexed="8"/>
      <name val="Calibri"/>
      <charset val="134"/>
    </font>
    <font>
      <sz val="11"/>
      <color indexed="8"/>
      <name val="Calibri"/>
      <charset val="128"/>
    </font>
    <font>
      <sz val="11"/>
      <color rgb="FF000000"/>
      <name val="ＭＳ Ｐゴシック"/>
      <charset val="134"/>
    </font>
    <font>
      <sz val="8"/>
      <color indexed="8"/>
      <name val="ＪＳＰ明朝"/>
      <charset val="128"/>
    </font>
    <font>
      <sz val="10"/>
      <color rgb="FF000000"/>
      <name val="ＭＳ Ｐゴシック"/>
      <charset val="128"/>
    </font>
    <font>
      <sz val="10"/>
      <color indexed="8"/>
      <name val="ＪＳＰ明朝"/>
      <charset val="128"/>
    </font>
    <font>
      <sz val="8"/>
      <color rgb="FF000000"/>
      <name val="ＭＳ Ｐゴシック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theme="1"/>
      <name val="ＭＳ Ｐゴシック"/>
      <charset val="134"/>
      <scheme val="minor"/>
    </font>
    <font>
      <sz val="11"/>
      <color rgb="FF9C65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6"/>
      <color rgb="FF000000"/>
      <name val="Yu Gothic"/>
      <charset val="128"/>
    </font>
    <font>
      <sz val="8"/>
      <color rgb="FF000000"/>
      <name val="Yu Gothic"/>
      <charset val="128"/>
    </font>
    <font>
      <sz val="9"/>
      <color indexed="8"/>
      <name val="ＭＳ Ｐゴシック"/>
      <charset val="128"/>
    </font>
  </fonts>
  <fills count="3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8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0" fontId="35" fillId="23" borderId="86" applyNumberFormat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178" fontId="25" fillId="0" borderId="0" applyFon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179" fontId="25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5" fillId="10" borderId="82" applyNumberFormat="0" applyFont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8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7" fillId="14" borderId="83" applyNumberFormat="0" applyAlignment="0" applyProtection="0">
      <alignment vertical="center"/>
    </xf>
    <xf numFmtId="0" fontId="24" fillId="0" borderId="81" applyNumberFormat="0" applyFill="0" applyAlignment="0" applyProtection="0">
      <alignment vertical="center"/>
    </xf>
    <xf numFmtId="0" fontId="32" fillId="0" borderId="81" applyNumberFormat="0" applyFill="0" applyAlignment="0" applyProtection="0">
      <alignment vertical="center"/>
    </xf>
    <xf numFmtId="0" fontId="37" fillId="14" borderId="86" applyNumberFormat="0" applyAlignment="0" applyProtection="0">
      <alignment vertical="center"/>
    </xf>
    <xf numFmtId="0" fontId="28" fillId="0" borderId="8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9" borderId="80" applyNumberFormat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40" fillId="0" borderId="87" applyNumberFormat="0" applyFill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38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3" fontId="6" fillId="3" borderId="30" xfId="0" applyNumberFormat="1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11" fillId="0" borderId="5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</xf>
    <xf numFmtId="0" fontId="2" fillId="0" borderId="58" xfId="0" applyFont="1" applyBorder="1" applyAlignment="1" applyProtection="1">
      <alignment horizontal="center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14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2" fillId="0" borderId="66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7" xfId="0" applyFont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8" xfId="0" applyFont="1" applyFill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0" fillId="0" borderId="69" xfId="0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4" borderId="69" xfId="0" applyFont="1" applyFill="1" applyBorder="1" applyAlignment="1">
      <alignment horizontal="center" vertical="center" shrinkToFit="1"/>
    </xf>
    <xf numFmtId="0" fontId="2" fillId="4" borderId="70" xfId="0" applyFont="1" applyFill="1" applyBorder="1" applyAlignment="1">
      <alignment horizontal="center" vertical="center" shrinkToFit="1"/>
    </xf>
    <xf numFmtId="0" fontId="2" fillId="4" borderId="71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right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0" fillId="4" borderId="69" xfId="0" applyFill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6" fillId="0" borderId="30" xfId="0" applyFont="1" applyBorder="1" applyAlignment="1" applyProtection="1">
      <alignment horizontal="center" vertical="center"/>
      <protection locked="0"/>
    </xf>
    <xf numFmtId="0" fontId="17" fillId="0" borderId="30" xfId="0" applyFont="1" applyBorder="1" applyAlignment="1" applyProtection="1">
      <alignment horizontal="center" vertical="center"/>
      <protection locked="0"/>
    </xf>
    <xf numFmtId="0" fontId="15" fillId="5" borderId="47" xfId="0" applyFont="1" applyFill="1" applyBorder="1">
      <alignment vertical="center"/>
    </xf>
    <xf numFmtId="0" fontId="17" fillId="5" borderId="16" xfId="0" applyFont="1" applyFill="1" applyBorder="1" applyAlignment="1">
      <alignment horizontal="center" vertical="center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6" fillId="0" borderId="48" xfId="0" applyFont="1" applyBorder="1" applyProtection="1">
      <alignment vertical="center"/>
      <protection locked="0"/>
    </xf>
    <xf numFmtId="0" fontId="6" fillId="0" borderId="57" xfId="0" applyFont="1" applyBorder="1" applyProtection="1">
      <alignment vertical="center"/>
      <protection locked="0"/>
    </xf>
    <xf numFmtId="0" fontId="6" fillId="0" borderId="50" xfId="0" applyFont="1" applyBorder="1" applyProtection="1">
      <alignment vertical="center"/>
      <protection locked="0"/>
    </xf>
    <xf numFmtId="0" fontId="6" fillId="0" borderId="67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0" fillId="4" borderId="2" xfId="0" applyFill="1" applyBorder="1" applyAlignment="1">
      <alignment horizontal="center" vertical="center"/>
    </xf>
    <xf numFmtId="0" fontId="11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70" xfId="0" applyBorder="1" applyAlignment="1" applyProtection="1">
      <alignment horizontal="center" vertical="center"/>
      <protection locked="0"/>
    </xf>
    <xf numFmtId="0" fontId="0" fillId="4" borderId="70" xfId="0" applyFill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49" fontId="18" fillId="0" borderId="48" xfId="0" applyNumberFormat="1" applyFont="1" applyBorder="1" applyAlignment="1" applyProtection="1">
      <alignment horizontal="right" vertical="center"/>
      <protection locked="0"/>
    </xf>
    <xf numFmtId="49" fontId="15" fillId="0" borderId="48" xfId="0" applyNumberFormat="1" applyFont="1" applyBorder="1" applyAlignment="1" applyProtection="1">
      <alignment horizontal="right" vertical="center"/>
      <protection locked="0"/>
    </xf>
    <xf numFmtId="180" fontId="15" fillId="0" borderId="48" xfId="0" applyNumberFormat="1" applyFont="1" applyBorder="1">
      <alignment vertical="center"/>
    </xf>
    <xf numFmtId="49" fontId="18" fillId="0" borderId="48" xfId="0" applyNumberFormat="1" applyFont="1" applyBorder="1" applyAlignment="1" applyProtection="1">
      <alignment horizontal="left" vertical="center"/>
      <protection locked="0"/>
    </xf>
    <xf numFmtId="49" fontId="15" fillId="0" borderId="48" xfId="0" applyNumberFormat="1" applyFont="1" applyBorder="1" applyAlignment="1" applyProtection="1">
      <alignment horizontal="left" vertical="center"/>
      <protection locked="0"/>
    </xf>
    <xf numFmtId="0" fontId="17" fillId="0" borderId="31" xfId="0" applyFont="1" applyBorder="1" applyAlignment="1" applyProtection="1">
      <alignment horizontal="center" vertical="center"/>
      <protection locked="0"/>
    </xf>
    <xf numFmtId="0" fontId="19" fillId="5" borderId="48" xfId="0" applyFont="1" applyFill="1" applyBorder="1">
      <alignment vertical="center"/>
    </xf>
    <xf numFmtId="0" fontId="15" fillId="5" borderId="48" xfId="0" applyFont="1" applyFill="1" applyBorder="1" applyAlignment="1">
      <alignment horizontal="center" vertical="center"/>
    </xf>
    <xf numFmtId="180" fontId="15" fillId="5" borderId="48" xfId="0" applyNumberFormat="1" applyFont="1" applyFill="1" applyBorder="1">
      <alignment vertical="center"/>
    </xf>
    <xf numFmtId="0" fontId="17" fillId="5" borderId="0" xfId="0" applyFont="1" applyFill="1" applyAlignment="1">
      <alignment horizontal="center"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20" fillId="3" borderId="4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0" fillId="6" borderId="14" xfId="0" applyFill="1" applyBorder="1" applyAlignment="1" applyProtection="1">
      <alignment horizontal="center" vertical="center"/>
      <protection locked="0"/>
    </xf>
    <xf numFmtId="0" fontId="18" fillId="0" borderId="14" xfId="0" applyFont="1" applyBorder="1" applyAlignment="1" applyProtection="1">
      <alignment horizontal="center" vertical="center" shrinkToFit="1"/>
      <protection locked="0"/>
    </xf>
    <xf numFmtId="0" fontId="0" fillId="4" borderId="7" xfId="0" applyFill="1" applyBorder="1" applyAlignment="1">
      <alignment horizontal="center" vertical="center"/>
    </xf>
    <xf numFmtId="177" fontId="2" fillId="0" borderId="76" xfId="0" applyNumberFormat="1" applyFont="1" applyBorder="1" applyAlignment="1" applyProtection="1">
      <alignment horizontal="center" vertical="center"/>
      <protection locked="0"/>
    </xf>
    <xf numFmtId="177" fontId="2" fillId="0" borderId="48" xfId="0" applyNumberFormat="1" applyFont="1" applyBorder="1" applyAlignment="1" applyProtection="1">
      <alignment horizontal="center" vertical="center"/>
      <protection locked="0"/>
    </xf>
    <xf numFmtId="177" fontId="2" fillId="0" borderId="77" xfId="0" applyNumberFormat="1" applyFont="1" applyBorder="1" applyAlignment="1" applyProtection="1">
      <alignment horizontal="center" vertical="center"/>
      <protection locked="0"/>
    </xf>
    <xf numFmtId="177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77" xfId="0" applyFont="1" applyBorder="1" applyAlignment="1" applyProtection="1">
      <alignment horizontal="center" vertical="center"/>
      <protection locked="0"/>
    </xf>
    <xf numFmtId="0" fontId="15" fillId="4" borderId="3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5" fillId="0" borderId="47" xfId="0" applyFont="1" applyBorder="1" applyAlignment="1">
      <alignment horizontal="left" vertical="center"/>
    </xf>
    <xf numFmtId="49" fontId="18" fillId="0" borderId="48" xfId="0" applyNumberFormat="1" applyFont="1" applyBorder="1" applyAlignment="1" applyProtection="1">
      <alignment horizontal="center" vertical="center"/>
      <protection locked="0"/>
    </xf>
    <xf numFmtId="49" fontId="15" fillId="0" borderId="48" xfId="0" applyNumberFormat="1" applyFont="1" applyBorder="1" applyAlignment="1" applyProtection="1">
      <alignment horizontal="center" vertical="center"/>
      <protection locked="0"/>
    </xf>
    <xf numFmtId="49" fontId="18" fillId="0" borderId="30" xfId="0" applyNumberFormat="1" applyFont="1" applyBorder="1" applyAlignment="1" applyProtection="1">
      <alignment horizontal="center" vertical="center"/>
      <protection locked="0"/>
    </xf>
    <xf numFmtId="49" fontId="15" fillId="0" borderId="31" xfId="0" applyNumberFormat="1" applyFont="1" applyBorder="1" applyAlignment="1" applyProtection="1">
      <alignment horizontal="center" vertical="center"/>
      <protection locked="0"/>
    </xf>
    <xf numFmtId="49" fontId="15" fillId="0" borderId="57" xfId="0" applyNumberFormat="1" applyFont="1" applyBorder="1" applyAlignment="1" applyProtection="1">
      <alignment horizontal="left" vertical="center"/>
      <protection locked="0"/>
    </xf>
    <xf numFmtId="0" fontId="17" fillId="0" borderId="29" xfId="0" applyFont="1" applyBorder="1" applyAlignment="1" applyProtection="1">
      <alignment horizontal="center" vertical="center"/>
      <protection locked="0"/>
    </xf>
    <xf numFmtId="49" fontId="15" fillId="0" borderId="30" xfId="0" applyNumberFormat="1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center" vertical="center"/>
    </xf>
    <xf numFmtId="0" fontId="15" fillId="5" borderId="47" xfId="0" applyFont="1" applyFill="1" applyBorder="1" applyAlignment="1">
      <alignment horizontal="left" vertical="center"/>
    </xf>
    <xf numFmtId="49" fontId="15" fillId="5" borderId="48" xfId="0" applyNumberFormat="1" applyFont="1" applyFill="1" applyBorder="1" applyAlignment="1" applyProtection="1">
      <alignment horizontal="center" vertical="center"/>
      <protection locked="0"/>
    </xf>
    <xf numFmtId="0" fontId="17" fillId="5" borderId="62" xfId="0" applyFont="1" applyFill="1" applyBorder="1" applyAlignment="1">
      <alignment horizontal="center" vertical="center"/>
    </xf>
    <xf numFmtId="49" fontId="15" fillId="5" borderId="30" xfId="0" applyNumberFormat="1" applyFont="1" applyFill="1" applyBorder="1" applyAlignment="1" applyProtection="1">
      <alignment horizontal="center" vertical="center"/>
      <protection locked="0"/>
    </xf>
    <xf numFmtId="49" fontId="15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77" fontId="2" fillId="0" borderId="72" xfId="0" applyNumberFormat="1" applyFont="1" applyBorder="1" applyAlignment="1" applyProtection="1">
      <alignment horizontal="center" vertical="center"/>
      <protection locked="0"/>
    </xf>
    <xf numFmtId="177" fontId="2" fillId="0" borderId="75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0" fillId="6" borderId="69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0" fillId="4" borderId="78" xfId="0" applyFill="1" applyBorder="1">
      <alignment vertical="center"/>
    </xf>
    <xf numFmtId="0" fontId="15" fillId="0" borderId="57" xfId="0" applyFont="1" applyBorder="1" applyAlignment="1">
      <alignment horizontal="left" vertical="center"/>
    </xf>
    <xf numFmtId="0" fontId="2" fillId="0" borderId="79" xfId="0" applyFont="1" applyBorder="1" applyAlignment="1" applyProtection="1">
      <alignment horizontal="center" vertical="center"/>
      <protection locked="0"/>
    </xf>
    <xf numFmtId="0" fontId="15" fillId="0" borderId="31" xfId="0" applyFont="1" applyBorder="1" applyAlignment="1">
      <alignment horizontal="left" vertical="center"/>
    </xf>
    <xf numFmtId="49" fontId="18" fillId="0" borderId="31" xfId="0" applyNumberFormat="1" applyFont="1" applyBorder="1" applyAlignment="1" applyProtection="1">
      <alignment horizontal="center" vertical="center"/>
      <protection locked="0"/>
    </xf>
    <xf numFmtId="49" fontId="15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5" fillId="5" borderId="31" xfId="0" applyFont="1" applyFill="1" applyBorder="1" applyAlignment="1">
      <alignment horizontal="left" vertical="center"/>
    </xf>
    <xf numFmtId="49" fontId="15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72" xfId="0" applyFont="1" applyFill="1" applyBorder="1">
      <alignment vertical="center"/>
    </xf>
    <xf numFmtId="0" fontId="2" fillId="5" borderId="74" xfId="0" applyFont="1" applyFill="1" applyBorder="1">
      <alignment vertical="center"/>
    </xf>
    <xf numFmtId="0" fontId="2" fillId="5" borderId="75" xfId="0" applyFont="1" applyFill="1" applyBorder="1">
      <alignment vertical="center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8471535" y="5772150"/>
          <a:ext cx="1244600" cy="59563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8471535" y="7599045"/>
          <a:ext cx="1244600" cy="77660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940165" y="1163955"/>
          <a:ext cx="23939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10797540" y="1163955"/>
          <a:ext cx="22987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937385" y="4575810"/>
          <a:ext cx="237490" cy="1841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3060065" y="4575810"/>
          <a:ext cx="227965" cy="1841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="85" zoomScaleNormal="100" zoomScaleSheetLayoutView="85" topLeftCell="A38" workbookViewId="0">
      <selection activeCell="A56" sqref="A56"/>
    </sheetView>
  </sheetViews>
  <sheetFormatPr defaultColWidth="9" defaultRowHeight="15"/>
  <cols>
    <col min="1" max="2" width="6.09166666666667" style="34" customWidth="1"/>
    <col min="3" max="6" width="7.36666666666667" style="34" customWidth="1"/>
    <col min="7" max="15" width="6.09166666666667" style="34" customWidth="1"/>
    <col min="16" max="45" width="1.63333333333333" customWidth="1"/>
    <col min="46" max="46" width="5.90833333333333" style="34" customWidth="1"/>
    <col min="47" max="47" width="20.0916666666667" style="34" customWidth="1"/>
    <col min="48" max="48" width="9.26666666666667" style="34" customWidth="1"/>
    <col min="49" max="49" width="12" style="34" customWidth="1"/>
    <col min="50" max="50" width="12.0916666666667" style="34" customWidth="1"/>
    <col min="51" max="51" width="11.3666666666667" style="34" customWidth="1"/>
    <col min="52" max="52" width="6.63333333333333" style="34" customWidth="1"/>
    <col min="53" max="16384" width="9" style="34"/>
  </cols>
  <sheetData>
    <row r="1" ht="29.25" spans="1:4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</row>
    <row r="2" ht="14.5" customHeight="1" spans="1:50">
      <c r="A2" s="37" t="s">
        <v>1</v>
      </c>
      <c r="B2" s="38"/>
      <c r="C2" s="39" t="s">
        <v>2</v>
      </c>
      <c r="D2" s="40"/>
      <c r="E2" s="40"/>
      <c r="F2" s="40"/>
      <c r="G2" s="40"/>
      <c r="H2" s="40"/>
      <c r="I2" s="121"/>
      <c r="J2" s="122" t="s">
        <v>3</v>
      </c>
      <c r="K2" s="123"/>
      <c r="L2" s="123"/>
      <c r="M2" s="123"/>
      <c r="N2" s="123"/>
      <c r="O2" s="124"/>
      <c r="P2" s="122" t="s">
        <v>4</v>
      </c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1" t="s">
        <v>5</v>
      </c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22"/>
      <c r="AT2" s="219"/>
      <c r="AV2" s="220" t="s">
        <v>6</v>
      </c>
      <c r="AW2" t="s">
        <v>7</v>
      </c>
      <c r="AX2" t="s">
        <v>8</v>
      </c>
    </row>
    <row r="3" ht="24" customHeight="1" spans="1:51">
      <c r="A3" s="41" t="s">
        <v>9</v>
      </c>
      <c r="B3" s="42"/>
      <c r="C3" s="43" t="s">
        <v>10</v>
      </c>
      <c r="D3" s="44"/>
      <c r="E3" s="44"/>
      <c r="F3" s="44"/>
      <c r="G3" s="44"/>
      <c r="H3" s="44"/>
      <c r="I3" s="125"/>
      <c r="J3" s="126" t="s">
        <v>11</v>
      </c>
      <c r="K3" s="127"/>
      <c r="L3" s="127"/>
      <c r="M3" s="127"/>
      <c r="N3" s="127"/>
      <c r="O3" s="128"/>
      <c r="P3" s="129" t="s">
        <v>12</v>
      </c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88" t="s">
        <v>13</v>
      </c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221"/>
      <c r="AT3" s="222"/>
      <c r="AV3" s="220" t="s">
        <v>14</v>
      </c>
      <c r="AW3" t="s">
        <v>15</v>
      </c>
      <c r="AX3" t="s">
        <v>16</v>
      </c>
      <c r="AY3" t="s">
        <v>17</v>
      </c>
    </row>
    <row r="4" ht="20.15" customHeight="1" spans="1:51">
      <c r="A4" s="45" t="s">
        <v>18</v>
      </c>
      <c r="B4" s="46"/>
      <c r="C4" s="47"/>
      <c r="D4" s="48"/>
      <c r="E4" s="48"/>
      <c r="F4" s="48"/>
      <c r="G4" s="48"/>
      <c r="H4" s="48"/>
      <c r="I4" s="130"/>
      <c r="J4" s="131" t="s">
        <v>19</v>
      </c>
      <c r="K4" s="132"/>
      <c r="L4" s="132"/>
      <c r="M4" s="132"/>
      <c r="N4" s="132"/>
      <c r="O4" s="133"/>
      <c r="P4" s="134" t="s">
        <v>20</v>
      </c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8"/>
      <c r="AT4" s="222"/>
      <c r="AV4" s="220" t="s">
        <v>21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5" customHeight="1" spans="1:49">
      <c r="A5" s="49" t="s">
        <v>22</v>
      </c>
      <c r="B5" s="50"/>
      <c r="C5" s="51" t="s">
        <v>23</v>
      </c>
      <c r="D5" s="52"/>
      <c r="E5" s="52"/>
      <c r="F5" s="52"/>
      <c r="G5" s="52"/>
      <c r="H5" s="52"/>
      <c r="I5" s="135"/>
      <c r="J5" s="136"/>
      <c r="K5" s="136"/>
      <c r="L5" s="136"/>
      <c r="M5" s="136"/>
      <c r="N5" s="136"/>
      <c r="O5" s="136"/>
      <c r="P5" s="137" t="s">
        <v>24</v>
      </c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89" t="s">
        <v>25</v>
      </c>
      <c r="AF5" s="137"/>
      <c r="AG5" s="137"/>
      <c r="AH5" s="137"/>
      <c r="AI5" s="137"/>
      <c r="AJ5" s="137"/>
      <c r="AK5" s="199"/>
      <c r="AL5" s="199"/>
      <c r="AM5" s="199"/>
      <c r="AN5" s="199"/>
      <c r="AO5" s="199"/>
      <c r="AP5" s="199"/>
      <c r="AQ5" s="199"/>
      <c r="AR5" s="199"/>
      <c r="AS5" s="223"/>
      <c r="AT5" s="222"/>
      <c r="AV5" s="220" t="s">
        <v>11</v>
      </c>
      <c r="AW5" t="s">
        <v>13</v>
      </c>
    </row>
    <row r="6" ht="22.5" customHeight="1" spans="1:46">
      <c r="A6" s="53" t="s">
        <v>26</v>
      </c>
      <c r="B6" s="54"/>
      <c r="C6" s="55" t="s">
        <v>27</v>
      </c>
      <c r="D6" s="56"/>
      <c r="E6" s="57" t="s">
        <v>28</v>
      </c>
      <c r="F6" s="58"/>
      <c r="G6" s="59" t="s">
        <v>29</v>
      </c>
      <c r="H6" s="59"/>
      <c r="I6" s="59"/>
      <c r="J6" s="59" t="s">
        <v>30</v>
      </c>
      <c r="K6" s="59"/>
      <c r="L6" s="59"/>
      <c r="M6" s="59" t="s">
        <v>31</v>
      </c>
      <c r="N6" s="59"/>
      <c r="O6" s="59"/>
      <c r="P6" s="138" t="s">
        <v>32</v>
      </c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200" t="s">
        <v>33</v>
      </c>
      <c r="AL6" s="200"/>
      <c r="AM6" s="200"/>
      <c r="AN6" s="200"/>
      <c r="AO6" s="200"/>
      <c r="AP6" s="200"/>
      <c r="AQ6" s="200"/>
      <c r="AR6" s="200"/>
      <c r="AS6" s="200"/>
      <c r="AT6" s="224" t="s">
        <v>34</v>
      </c>
    </row>
    <row r="7" ht="13.5" customHeight="1" spans="1:46">
      <c r="A7" s="53"/>
      <c r="B7" s="54"/>
      <c r="C7" s="60" t="s">
        <v>35</v>
      </c>
      <c r="D7" s="61"/>
      <c r="E7" s="62" t="s">
        <v>36</v>
      </c>
      <c r="F7" s="63"/>
      <c r="G7" s="64">
        <v>508568089</v>
      </c>
      <c r="H7" s="64"/>
      <c r="I7" s="64"/>
      <c r="J7" s="64"/>
      <c r="K7" s="64"/>
      <c r="L7" s="64"/>
      <c r="M7" s="64">
        <v>364207</v>
      </c>
      <c r="N7" s="64"/>
      <c r="O7" s="64"/>
      <c r="P7" s="139" t="s">
        <v>37</v>
      </c>
      <c r="Q7" s="162"/>
      <c r="R7" s="163" t="s">
        <v>38</v>
      </c>
      <c r="S7" s="164"/>
      <c r="T7" s="164"/>
      <c r="U7" s="164"/>
      <c r="V7" s="165" t="s">
        <v>39</v>
      </c>
      <c r="W7" s="166" t="s">
        <v>40</v>
      </c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201" t="s">
        <v>41</v>
      </c>
      <c r="AL7" s="202" t="s">
        <v>42</v>
      </c>
      <c r="AM7" s="203"/>
      <c r="AN7" s="203"/>
      <c r="AO7" s="203"/>
      <c r="AP7" s="203"/>
      <c r="AQ7" s="203"/>
      <c r="AR7" s="203"/>
      <c r="AS7" s="225" t="s">
        <v>43</v>
      </c>
      <c r="AT7" s="226">
        <v>55</v>
      </c>
    </row>
    <row r="8" ht="18" customHeight="1" spans="1:46">
      <c r="A8" s="53"/>
      <c r="B8" s="54"/>
      <c r="C8" s="65" t="s">
        <v>44</v>
      </c>
      <c r="D8" s="66"/>
      <c r="E8" s="67" t="s">
        <v>45</v>
      </c>
      <c r="F8" s="68"/>
      <c r="G8" s="64"/>
      <c r="H8" s="64"/>
      <c r="I8" s="64"/>
      <c r="J8" s="64"/>
      <c r="K8" s="64"/>
      <c r="L8" s="64"/>
      <c r="M8" s="64"/>
      <c r="N8" s="64"/>
      <c r="O8" s="64"/>
      <c r="P8" s="140" t="s">
        <v>46</v>
      </c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204" t="s">
        <v>47</v>
      </c>
      <c r="AL8" s="205"/>
      <c r="AM8" s="205"/>
      <c r="AN8" s="205"/>
      <c r="AO8" s="227" t="s">
        <v>39</v>
      </c>
      <c r="AP8" s="228" t="s">
        <v>48</v>
      </c>
      <c r="AQ8" s="205"/>
      <c r="AR8" s="205"/>
      <c r="AS8" s="229"/>
      <c r="AT8" s="226"/>
    </row>
    <row r="9" ht="14.5" customHeight="1" spans="1:46">
      <c r="A9" s="53" t="s">
        <v>49</v>
      </c>
      <c r="B9" s="54"/>
      <c r="C9" s="60" t="s">
        <v>50</v>
      </c>
      <c r="D9" s="61"/>
      <c r="E9" s="62" t="s">
        <v>51</v>
      </c>
      <c r="F9" s="63"/>
      <c r="G9" s="64">
        <v>520812299</v>
      </c>
      <c r="H9" s="64"/>
      <c r="I9" s="64"/>
      <c r="J9" s="64"/>
      <c r="K9" s="64"/>
      <c r="L9" s="64"/>
      <c r="M9" s="64">
        <v>412907</v>
      </c>
      <c r="N9" s="64"/>
      <c r="O9" s="64"/>
      <c r="P9" s="139" t="s">
        <v>37</v>
      </c>
      <c r="Q9" s="162"/>
      <c r="R9" s="164"/>
      <c r="S9" s="164"/>
      <c r="T9" s="164"/>
      <c r="U9" s="164"/>
      <c r="V9" s="165" t="s">
        <v>39</v>
      </c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206"/>
      <c r="AK9" s="201" t="s">
        <v>41</v>
      </c>
      <c r="AL9" s="203"/>
      <c r="AM9" s="203"/>
      <c r="AN9" s="203"/>
      <c r="AO9" s="203"/>
      <c r="AP9" s="203"/>
      <c r="AQ9" s="203"/>
      <c r="AR9" s="203"/>
      <c r="AS9" s="225" t="s">
        <v>43</v>
      </c>
      <c r="AT9" s="230"/>
    </row>
    <row r="10" ht="18" customHeight="1" spans="1:46">
      <c r="A10" s="53"/>
      <c r="B10" s="54"/>
      <c r="C10" s="65" t="s">
        <v>52</v>
      </c>
      <c r="D10" s="66"/>
      <c r="E10" s="67" t="s">
        <v>53</v>
      </c>
      <c r="F10" s="68"/>
      <c r="G10" s="64"/>
      <c r="H10" s="64"/>
      <c r="I10" s="64"/>
      <c r="J10" s="64"/>
      <c r="K10" s="64"/>
      <c r="L10" s="64"/>
      <c r="M10" s="64"/>
      <c r="N10" s="64"/>
      <c r="O10" s="64"/>
      <c r="P10" s="141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207"/>
      <c r="AK10" s="208"/>
      <c r="AL10" s="205"/>
      <c r="AM10" s="205"/>
      <c r="AN10" s="205"/>
      <c r="AO10" s="227" t="s">
        <v>39</v>
      </c>
      <c r="AP10" s="205"/>
      <c r="AQ10" s="205"/>
      <c r="AR10" s="205"/>
      <c r="AS10" s="229"/>
      <c r="AT10" s="230"/>
    </row>
    <row r="11" ht="14.5" customHeight="1" spans="1:46">
      <c r="A11" s="53" t="s">
        <v>54</v>
      </c>
      <c r="B11" s="54"/>
      <c r="C11" s="60" t="s">
        <v>55</v>
      </c>
      <c r="D11" s="61"/>
      <c r="E11" s="62" t="s">
        <v>56</v>
      </c>
      <c r="F11" s="63"/>
      <c r="G11" s="64">
        <v>520812367</v>
      </c>
      <c r="H11" s="64"/>
      <c r="I11" s="64"/>
      <c r="J11" s="64"/>
      <c r="K11" s="64"/>
      <c r="L11" s="64"/>
      <c r="M11" s="64"/>
      <c r="N11" s="64"/>
      <c r="O11" s="64"/>
      <c r="P11" s="139" t="s">
        <v>37</v>
      </c>
      <c r="Q11" s="162"/>
      <c r="R11" s="164"/>
      <c r="S11" s="164"/>
      <c r="T11" s="164"/>
      <c r="U11" s="164"/>
      <c r="V11" s="165" t="s">
        <v>39</v>
      </c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206"/>
      <c r="AK11" s="201" t="s">
        <v>41</v>
      </c>
      <c r="AL11" s="203"/>
      <c r="AM11" s="203"/>
      <c r="AN11" s="203"/>
      <c r="AO11" s="203"/>
      <c r="AP11" s="203"/>
      <c r="AQ11" s="203"/>
      <c r="AR11" s="203"/>
      <c r="AS11" s="225" t="s">
        <v>43</v>
      </c>
      <c r="AT11" s="230"/>
    </row>
    <row r="12" ht="18" customHeight="1" spans="1:46">
      <c r="A12" s="53"/>
      <c r="B12" s="54"/>
      <c r="C12" s="65" t="s">
        <v>57</v>
      </c>
      <c r="D12" s="66"/>
      <c r="E12" s="67" t="s">
        <v>58</v>
      </c>
      <c r="F12" s="68"/>
      <c r="G12" s="64"/>
      <c r="H12" s="64"/>
      <c r="I12" s="64"/>
      <c r="J12" s="64"/>
      <c r="K12" s="64"/>
      <c r="L12" s="64"/>
      <c r="M12" s="64"/>
      <c r="N12" s="64"/>
      <c r="O12" s="64"/>
      <c r="P12" s="141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207"/>
      <c r="AK12" s="208"/>
      <c r="AL12" s="205"/>
      <c r="AM12" s="205"/>
      <c r="AN12" s="205"/>
      <c r="AO12" s="227" t="s">
        <v>39</v>
      </c>
      <c r="AP12" s="205"/>
      <c r="AQ12" s="205"/>
      <c r="AR12" s="205"/>
      <c r="AS12" s="229"/>
      <c r="AT12" s="230"/>
    </row>
    <row r="13" customHeight="1" spans="1:46">
      <c r="A13" s="53" t="s">
        <v>59</v>
      </c>
      <c r="B13" s="54"/>
      <c r="C13" s="60"/>
      <c r="D13" s="61"/>
      <c r="E13" s="62"/>
      <c r="F13" s="63"/>
      <c r="G13" s="69"/>
      <c r="H13" s="69"/>
      <c r="I13" s="69"/>
      <c r="J13" s="69"/>
      <c r="K13" s="69"/>
      <c r="L13" s="69"/>
      <c r="M13" s="69"/>
      <c r="N13" s="69"/>
      <c r="O13" s="69"/>
      <c r="P13" s="142"/>
      <c r="Q13" s="169"/>
      <c r="R13" s="170"/>
      <c r="S13" s="170"/>
      <c r="T13" s="170"/>
      <c r="U13" s="170"/>
      <c r="V13" s="171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209"/>
      <c r="AK13" s="210"/>
      <c r="AL13" s="211"/>
      <c r="AM13" s="211"/>
      <c r="AN13" s="211"/>
      <c r="AO13" s="211"/>
      <c r="AP13" s="211"/>
      <c r="AQ13" s="211"/>
      <c r="AR13" s="211"/>
      <c r="AS13" s="231"/>
      <c r="AT13" s="232"/>
    </row>
    <row r="14" ht="18" customHeight="1" spans="1:46">
      <c r="A14" s="53"/>
      <c r="B14" s="54"/>
      <c r="C14" s="65"/>
      <c r="D14" s="66"/>
      <c r="E14" s="67"/>
      <c r="F14" s="68"/>
      <c r="G14" s="69"/>
      <c r="H14" s="69"/>
      <c r="I14" s="69"/>
      <c r="J14" s="69"/>
      <c r="K14" s="69"/>
      <c r="L14" s="69"/>
      <c r="M14" s="69"/>
      <c r="N14" s="69"/>
      <c r="O14" s="69"/>
      <c r="P14" s="143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212"/>
      <c r="AK14" s="213"/>
      <c r="AL14" s="214"/>
      <c r="AM14" s="214"/>
      <c r="AN14" s="214"/>
      <c r="AO14" s="233"/>
      <c r="AP14" s="214"/>
      <c r="AQ14" s="214"/>
      <c r="AR14" s="214"/>
      <c r="AS14" s="234"/>
      <c r="AT14" s="232"/>
    </row>
    <row r="15" customHeight="1" spans="1:46">
      <c r="A15" s="70" t="s">
        <v>60</v>
      </c>
      <c r="B15" s="54"/>
      <c r="C15" s="60" t="s">
        <v>35</v>
      </c>
      <c r="D15" s="61"/>
      <c r="E15" s="62" t="s">
        <v>36</v>
      </c>
      <c r="F15" s="63"/>
      <c r="G15" s="69"/>
      <c r="H15" s="69"/>
      <c r="I15" s="69"/>
      <c r="J15" s="69"/>
      <c r="K15" s="69"/>
      <c r="L15" s="69"/>
      <c r="M15" s="69"/>
      <c r="N15" s="69"/>
      <c r="O15" s="69"/>
      <c r="P15" s="139" t="s">
        <v>37</v>
      </c>
      <c r="Q15" s="162"/>
      <c r="R15" s="163" t="s">
        <v>38</v>
      </c>
      <c r="S15" s="164"/>
      <c r="T15" s="164"/>
      <c r="U15" s="164"/>
      <c r="V15" s="165" t="s">
        <v>39</v>
      </c>
      <c r="W15" s="166" t="s">
        <v>40</v>
      </c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201" t="s">
        <v>41</v>
      </c>
      <c r="AL15" s="202" t="s">
        <v>42</v>
      </c>
      <c r="AM15" s="203"/>
      <c r="AN15" s="203"/>
      <c r="AO15" s="203"/>
      <c r="AP15" s="203"/>
      <c r="AQ15" s="203"/>
      <c r="AR15" s="203"/>
      <c r="AS15" s="225" t="s">
        <v>43</v>
      </c>
      <c r="AT15" s="230">
        <v>55</v>
      </c>
    </row>
    <row r="16" ht="18" customHeight="1" spans="1:46">
      <c r="A16" s="53"/>
      <c r="B16" s="54"/>
      <c r="C16" s="65" t="s">
        <v>44</v>
      </c>
      <c r="D16" s="66"/>
      <c r="E16" s="67" t="s">
        <v>45</v>
      </c>
      <c r="F16" s="68"/>
      <c r="G16" s="69"/>
      <c r="H16" s="69"/>
      <c r="I16" s="69"/>
      <c r="J16" s="69"/>
      <c r="K16" s="69"/>
      <c r="L16" s="69"/>
      <c r="M16" s="69"/>
      <c r="N16" s="69"/>
      <c r="O16" s="69"/>
      <c r="P16" s="140" t="s">
        <v>46</v>
      </c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204" t="s">
        <v>47</v>
      </c>
      <c r="AL16" s="205"/>
      <c r="AM16" s="205"/>
      <c r="AN16" s="205"/>
      <c r="AO16" s="227" t="s">
        <v>39</v>
      </c>
      <c r="AP16" s="228" t="s">
        <v>48</v>
      </c>
      <c r="AQ16" s="205"/>
      <c r="AR16" s="205"/>
      <c r="AS16" s="229"/>
      <c r="AT16" s="230"/>
    </row>
    <row r="17" spans="1:46">
      <c r="A17" s="53" t="s">
        <v>61</v>
      </c>
      <c r="B17" s="54"/>
      <c r="C17" s="71" t="str">
        <f>IF(P16="","",P16)</f>
        <v>松戸市常盤平3-6-2-303</v>
      </c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144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235"/>
    </row>
    <row r="18" spans="1:46">
      <c r="A18" s="53"/>
      <c r="B18" s="54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145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  <c r="AT18" s="236"/>
    </row>
    <row r="19" ht="14.5" customHeight="1" spans="1:46">
      <c r="A19" s="53" t="s">
        <v>62</v>
      </c>
      <c r="B19" s="54"/>
      <c r="C19" s="71" t="str">
        <f>IF(AL15="","",AL15&amp;"-"&amp;AK16&amp;"-"&amp;AP16)</f>
        <v>090-7735-7560</v>
      </c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145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4"/>
      <c r="AS19" s="174"/>
      <c r="AT19" s="236"/>
    </row>
    <row r="20" ht="14.5" customHeight="1" spans="1:46">
      <c r="A20" s="53"/>
      <c r="B20" s="54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145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236"/>
    </row>
    <row r="21" ht="14.5" customHeight="1" spans="1:46">
      <c r="A21" s="53" t="s">
        <v>63</v>
      </c>
      <c r="B21" s="54"/>
      <c r="C21" s="72"/>
      <c r="D21" s="73"/>
      <c r="E21" s="73"/>
      <c r="F21" s="73"/>
      <c r="G21" s="73"/>
      <c r="H21" s="73"/>
      <c r="I21" s="146"/>
      <c r="J21" s="146"/>
      <c r="K21" s="146"/>
      <c r="L21" s="146"/>
      <c r="M21" s="146"/>
      <c r="N21" s="146"/>
      <c r="O21" s="147"/>
      <c r="P21" s="145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236"/>
    </row>
    <row r="22" ht="14.5" customHeight="1" spans="1:46">
      <c r="A22" s="74"/>
      <c r="B22" s="75"/>
      <c r="C22" s="76"/>
      <c r="D22" s="77"/>
      <c r="E22" s="77"/>
      <c r="F22" s="77"/>
      <c r="G22" s="77"/>
      <c r="H22" s="77"/>
      <c r="I22" s="148"/>
      <c r="J22" s="148"/>
      <c r="K22" s="148"/>
      <c r="L22" s="148"/>
      <c r="M22" s="148"/>
      <c r="N22" s="148"/>
      <c r="O22" s="149"/>
      <c r="P22" s="150"/>
      <c r="Q22" s="175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237"/>
    </row>
    <row r="23" ht="14.15" customHeight="1" spans="1:45">
      <c r="A23" s="78" t="s">
        <v>64</v>
      </c>
      <c r="B23" s="79" t="s">
        <v>65</v>
      </c>
      <c r="C23" s="80" t="s">
        <v>66</v>
      </c>
      <c r="D23" s="81"/>
      <c r="E23" s="82" t="s">
        <v>67</v>
      </c>
      <c r="F23" s="83"/>
      <c r="G23" s="79" t="s">
        <v>68</v>
      </c>
      <c r="H23" s="79"/>
      <c r="I23" s="79" t="s">
        <v>69</v>
      </c>
      <c r="J23" s="79"/>
      <c r="K23" s="79"/>
      <c r="L23" s="79"/>
      <c r="M23" s="79" t="s">
        <v>70</v>
      </c>
      <c r="N23" s="79"/>
      <c r="O23" s="79"/>
      <c r="P23" s="151" t="s">
        <v>71</v>
      </c>
      <c r="Q23" s="79"/>
      <c r="R23" s="79"/>
      <c r="S23" s="79"/>
      <c r="T23" s="176"/>
      <c r="U23" s="177"/>
      <c r="V23" s="177"/>
      <c r="W23" s="177"/>
      <c r="X23" s="177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</row>
    <row r="24" ht="14.15" customHeight="1" spans="1:45">
      <c r="A24" s="84"/>
      <c r="B24" s="54"/>
      <c r="C24" s="85" t="s">
        <v>72</v>
      </c>
      <c r="D24" s="86"/>
      <c r="E24" s="87" t="s">
        <v>73</v>
      </c>
      <c r="F24" s="88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178"/>
      <c r="U24" s="34"/>
      <c r="V24" s="34"/>
      <c r="W24" s="34"/>
      <c r="X24" s="34"/>
      <c r="Y24" s="190" t="s">
        <v>74</v>
      </c>
      <c r="Z24" s="159"/>
      <c r="AA24" s="159"/>
      <c r="AB24" s="159"/>
      <c r="AC24" s="159"/>
      <c r="AD24" s="159"/>
      <c r="AE24" s="159"/>
      <c r="AF24" s="159"/>
      <c r="AG24" s="215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</row>
    <row r="25" ht="16" customHeight="1" spans="1:45">
      <c r="A25" s="89">
        <v>1</v>
      </c>
      <c r="B25" s="90" t="s">
        <v>75</v>
      </c>
      <c r="C25" s="60" t="s">
        <v>76</v>
      </c>
      <c r="D25" s="61"/>
      <c r="E25" s="62" t="s">
        <v>77</v>
      </c>
      <c r="F25" s="63"/>
      <c r="G25" s="91">
        <v>6</v>
      </c>
      <c r="H25" s="92"/>
      <c r="I25" s="152" t="s">
        <v>78</v>
      </c>
      <c r="J25" s="153"/>
      <c r="K25" s="153"/>
      <c r="L25" s="92"/>
      <c r="M25" s="91">
        <v>520623048</v>
      </c>
      <c r="N25" s="153"/>
      <c r="O25" s="92"/>
      <c r="P25" s="91">
        <v>154</v>
      </c>
      <c r="Q25" s="153"/>
      <c r="R25" s="153"/>
      <c r="S25" s="153"/>
      <c r="T25" s="179"/>
      <c r="U25" s="34"/>
      <c r="V25" s="34"/>
      <c r="W25" s="34"/>
      <c r="X25" s="34"/>
      <c r="Y25" s="191">
        <v>10</v>
      </c>
      <c r="Z25" s="192"/>
      <c r="AA25" s="192"/>
      <c r="AB25" s="192"/>
      <c r="AC25" s="192"/>
      <c r="AD25" s="192"/>
      <c r="AE25" s="192"/>
      <c r="AF25" s="192"/>
      <c r="AG25" s="216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</row>
    <row r="26" ht="20.15" customHeight="1" spans="1:45">
      <c r="A26" s="93"/>
      <c r="B26" s="94"/>
      <c r="C26" s="65" t="s">
        <v>76</v>
      </c>
      <c r="D26" s="66"/>
      <c r="E26" s="67" t="s">
        <v>79</v>
      </c>
      <c r="F26" s="68"/>
      <c r="G26" s="95"/>
      <c r="H26" s="96"/>
      <c r="I26" s="95"/>
      <c r="J26" s="154"/>
      <c r="K26" s="154"/>
      <c r="L26" s="96"/>
      <c r="M26" s="95"/>
      <c r="N26" s="154"/>
      <c r="O26" s="96"/>
      <c r="P26" s="95"/>
      <c r="Q26" s="154"/>
      <c r="R26" s="154"/>
      <c r="S26" s="154"/>
      <c r="T26" s="180"/>
      <c r="U26" s="34"/>
      <c r="V26" s="34"/>
      <c r="W26" s="34"/>
      <c r="X26" s="34"/>
      <c r="Y26" s="193"/>
      <c r="Z26" s="194"/>
      <c r="AA26" s="194"/>
      <c r="AB26" s="194"/>
      <c r="AC26" s="194"/>
      <c r="AD26" s="194"/>
      <c r="AE26" s="194"/>
      <c r="AF26" s="194"/>
      <c r="AG26" s="217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</row>
    <row r="27" ht="16" customHeight="1" spans="1:45">
      <c r="A27" s="89">
        <v>2</v>
      </c>
      <c r="B27" s="97">
        <v>2</v>
      </c>
      <c r="C27" s="60" t="s">
        <v>55</v>
      </c>
      <c r="D27" s="61"/>
      <c r="E27" s="62" t="s">
        <v>80</v>
      </c>
      <c r="F27" s="63"/>
      <c r="G27" s="91">
        <v>6</v>
      </c>
      <c r="H27" s="92"/>
      <c r="I27" s="152" t="s">
        <v>81</v>
      </c>
      <c r="J27" s="153"/>
      <c r="K27" s="153"/>
      <c r="L27" s="92"/>
      <c r="M27" s="91">
        <v>520181661</v>
      </c>
      <c r="N27" s="153"/>
      <c r="O27" s="92"/>
      <c r="P27" s="91">
        <v>139</v>
      </c>
      <c r="Q27" s="153"/>
      <c r="R27" s="153"/>
      <c r="S27" s="153"/>
      <c r="T27" s="179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</row>
    <row r="28" ht="20.15" customHeight="1" spans="1:45">
      <c r="A28" s="93"/>
      <c r="B28" s="94"/>
      <c r="C28" s="65" t="s">
        <v>57</v>
      </c>
      <c r="D28" s="66"/>
      <c r="E28" s="67" t="s">
        <v>82</v>
      </c>
      <c r="F28" s="68"/>
      <c r="G28" s="95"/>
      <c r="H28" s="96"/>
      <c r="I28" s="95"/>
      <c r="J28" s="154"/>
      <c r="K28" s="154"/>
      <c r="L28" s="96"/>
      <c r="M28" s="95"/>
      <c r="N28" s="154"/>
      <c r="O28" s="96"/>
      <c r="P28" s="95"/>
      <c r="Q28" s="154"/>
      <c r="R28" s="154"/>
      <c r="S28" s="154"/>
      <c r="T28" s="180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</row>
    <row r="29" ht="16" customHeight="1" spans="1:45">
      <c r="A29" s="89">
        <v>3</v>
      </c>
      <c r="B29" s="97">
        <v>3</v>
      </c>
      <c r="C29" s="60" t="s">
        <v>83</v>
      </c>
      <c r="D29" s="61"/>
      <c r="E29" s="62" t="s">
        <v>84</v>
      </c>
      <c r="F29" s="63"/>
      <c r="G29" s="91">
        <v>6</v>
      </c>
      <c r="H29" s="92"/>
      <c r="I29" s="152" t="s">
        <v>85</v>
      </c>
      <c r="J29" s="153"/>
      <c r="K29" s="153"/>
      <c r="L29" s="92"/>
      <c r="M29" s="91">
        <v>522706459</v>
      </c>
      <c r="N29" s="153"/>
      <c r="O29" s="92"/>
      <c r="P29" s="91">
        <v>150</v>
      </c>
      <c r="Q29" s="153"/>
      <c r="R29" s="153"/>
      <c r="S29" s="153"/>
      <c r="T29" s="179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</row>
    <row r="30" ht="20.15" customHeight="1" spans="1:45">
      <c r="A30" s="93"/>
      <c r="B30" s="94"/>
      <c r="C30" s="65" t="s">
        <v>86</v>
      </c>
      <c r="D30" s="66"/>
      <c r="E30" s="67" t="s">
        <v>87</v>
      </c>
      <c r="F30" s="68"/>
      <c r="G30" s="95"/>
      <c r="H30" s="96"/>
      <c r="I30" s="95"/>
      <c r="J30" s="154"/>
      <c r="K30" s="154"/>
      <c r="L30" s="96"/>
      <c r="M30" s="95"/>
      <c r="N30" s="154"/>
      <c r="O30" s="96"/>
      <c r="P30" s="95"/>
      <c r="Q30" s="154"/>
      <c r="R30" s="154"/>
      <c r="S30" s="154"/>
      <c r="T30" s="180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</row>
    <row r="31" ht="16" customHeight="1" spans="1:45">
      <c r="A31" s="89">
        <v>4</v>
      </c>
      <c r="B31" s="97">
        <v>4</v>
      </c>
      <c r="C31" s="60" t="s">
        <v>88</v>
      </c>
      <c r="D31" s="61"/>
      <c r="E31" s="62" t="s">
        <v>89</v>
      </c>
      <c r="F31" s="63"/>
      <c r="G31" s="91">
        <v>6</v>
      </c>
      <c r="H31" s="92"/>
      <c r="I31" s="152" t="s">
        <v>90</v>
      </c>
      <c r="J31" s="153"/>
      <c r="K31" s="153"/>
      <c r="L31" s="92"/>
      <c r="M31" s="91">
        <v>523173618</v>
      </c>
      <c r="N31" s="153"/>
      <c r="O31" s="92"/>
      <c r="P31" s="91">
        <v>161</v>
      </c>
      <c r="Q31" s="153"/>
      <c r="R31" s="153"/>
      <c r="S31" s="153"/>
      <c r="T31" s="179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</row>
    <row r="32" ht="20.15" customHeight="1" spans="1:45">
      <c r="A32" s="93"/>
      <c r="B32" s="94"/>
      <c r="C32" s="98" t="s">
        <v>91</v>
      </c>
      <c r="D32" s="66"/>
      <c r="E32" s="67" t="s">
        <v>92</v>
      </c>
      <c r="F32" s="68"/>
      <c r="G32" s="95"/>
      <c r="H32" s="96"/>
      <c r="I32" s="95"/>
      <c r="J32" s="154"/>
      <c r="K32" s="154"/>
      <c r="L32" s="96"/>
      <c r="M32" s="95"/>
      <c r="N32" s="154"/>
      <c r="O32" s="96"/>
      <c r="P32" s="95"/>
      <c r="Q32" s="154"/>
      <c r="R32" s="154"/>
      <c r="S32" s="154"/>
      <c r="T32" s="180"/>
      <c r="U32" s="34"/>
      <c r="V32" s="34"/>
      <c r="W32" s="34"/>
      <c r="X32" s="34"/>
      <c r="Y32" s="190" t="s">
        <v>93</v>
      </c>
      <c r="Z32" s="159"/>
      <c r="AA32" s="159"/>
      <c r="AB32" s="159"/>
      <c r="AC32" s="159"/>
      <c r="AD32" s="159"/>
      <c r="AE32" s="159"/>
      <c r="AF32" s="159"/>
      <c r="AG32" s="215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</row>
    <row r="33" ht="16" customHeight="1" spans="1:45">
      <c r="A33" s="89">
        <v>5</v>
      </c>
      <c r="B33" s="97">
        <v>5</v>
      </c>
      <c r="C33" s="60" t="s">
        <v>94</v>
      </c>
      <c r="D33" s="61"/>
      <c r="E33" s="62" t="s">
        <v>95</v>
      </c>
      <c r="F33" s="63"/>
      <c r="G33" s="91">
        <v>6</v>
      </c>
      <c r="H33" s="92"/>
      <c r="I33" s="152" t="s">
        <v>96</v>
      </c>
      <c r="J33" s="153"/>
      <c r="K33" s="153"/>
      <c r="L33" s="92"/>
      <c r="M33" s="91">
        <v>525099039</v>
      </c>
      <c r="N33" s="153"/>
      <c r="O33" s="92"/>
      <c r="P33" s="91">
        <v>163</v>
      </c>
      <c r="Q33" s="153"/>
      <c r="R33" s="153"/>
      <c r="S33" s="153"/>
      <c r="T33" s="179"/>
      <c r="U33" s="34"/>
      <c r="V33" s="34"/>
      <c r="W33" s="34"/>
      <c r="X33" s="34"/>
      <c r="Y33" s="195">
        <v>1</v>
      </c>
      <c r="Z33" s="153"/>
      <c r="AA33" s="153"/>
      <c r="AB33" s="153"/>
      <c r="AC33" s="153"/>
      <c r="AD33" s="153"/>
      <c r="AE33" s="153"/>
      <c r="AF33" s="153"/>
      <c r="AG33" s="179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</row>
    <row r="34" ht="20.15" customHeight="1" spans="1:45">
      <c r="A34" s="93"/>
      <c r="B34" s="94"/>
      <c r="C34" s="65" t="s">
        <v>97</v>
      </c>
      <c r="D34" s="66"/>
      <c r="E34" s="67" t="s">
        <v>98</v>
      </c>
      <c r="F34" s="68"/>
      <c r="G34" s="95"/>
      <c r="H34" s="96"/>
      <c r="I34" s="95"/>
      <c r="J34" s="154"/>
      <c r="K34" s="154"/>
      <c r="L34" s="96"/>
      <c r="M34" s="95"/>
      <c r="N34" s="154"/>
      <c r="O34" s="96"/>
      <c r="P34" s="95"/>
      <c r="Q34" s="154"/>
      <c r="R34" s="154"/>
      <c r="S34" s="154"/>
      <c r="T34" s="180"/>
      <c r="U34" s="34"/>
      <c r="V34" s="34"/>
      <c r="W34" s="34"/>
      <c r="X34" s="34"/>
      <c r="Y34" s="196"/>
      <c r="Z34" s="157"/>
      <c r="AA34" s="157"/>
      <c r="AB34" s="157"/>
      <c r="AC34" s="157"/>
      <c r="AD34" s="157"/>
      <c r="AE34" s="157"/>
      <c r="AF34" s="157"/>
      <c r="AG34" s="182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</row>
    <row r="35" ht="16" customHeight="1" spans="1:45">
      <c r="A35" s="89">
        <v>6</v>
      </c>
      <c r="B35" s="97">
        <v>6</v>
      </c>
      <c r="C35" s="60" t="s">
        <v>99</v>
      </c>
      <c r="D35" s="61"/>
      <c r="E35" s="62" t="s">
        <v>100</v>
      </c>
      <c r="F35" s="63"/>
      <c r="G35" s="91">
        <v>5</v>
      </c>
      <c r="H35" s="92"/>
      <c r="I35" s="152" t="s">
        <v>85</v>
      </c>
      <c r="J35" s="153"/>
      <c r="K35" s="153"/>
      <c r="L35" s="92"/>
      <c r="M35" s="91">
        <v>523184577</v>
      </c>
      <c r="N35" s="153"/>
      <c r="O35" s="92"/>
      <c r="P35" s="91">
        <v>140</v>
      </c>
      <c r="Q35" s="153"/>
      <c r="R35" s="153"/>
      <c r="S35" s="153"/>
      <c r="T35" s="179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</row>
    <row r="36" ht="20.15" customHeight="1" spans="1:45">
      <c r="A36" s="93"/>
      <c r="B36" s="94"/>
      <c r="C36" s="65" t="s">
        <v>101</v>
      </c>
      <c r="D36" s="66"/>
      <c r="E36" s="67" t="s">
        <v>102</v>
      </c>
      <c r="F36" s="68"/>
      <c r="G36" s="95"/>
      <c r="H36" s="96"/>
      <c r="I36" s="95"/>
      <c r="J36" s="154"/>
      <c r="K36" s="154"/>
      <c r="L36" s="96"/>
      <c r="M36" s="95"/>
      <c r="N36" s="154"/>
      <c r="O36" s="96"/>
      <c r="P36" s="95"/>
      <c r="Q36" s="154"/>
      <c r="R36" s="154"/>
      <c r="S36" s="154"/>
      <c r="T36" s="180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</row>
    <row r="37" ht="16" customHeight="1" spans="1:45">
      <c r="A37" s="89">
        <v>7</v>
      </c>
      <c r="B37" s="97">
        <v>7</v>
      </c>
      <c r="C37" s="60" t="s">
        <v>103</v>
      </c>
      <c r="D37" s="61"/>
      <c r="E37" s="62" t="s">
        <v>104</v>
      </c>
      <c r="F37" s="63"/>
      <c r="G37" s="91">
        <v>5</v>
      </c>
      <c r="H37" s="92"/>
      <c r="I37" s="152" t="s">
        <v>105</v>
      </c>
      <c r="J37" s="153"/>
      <c r="K37" s="153"/>
      <c r="L37" s="92"/>
      <c r="M37" s="91">
        <v>523178484</v>
      </c>
      <c r="N37" s="153"/>
      <c r="O37" s="92"/>
      <c r="P37" s="91">
        <v>148</v>
      </c>
      <c r="Q37" s="153"/>
      <c r="R37" s="153"/>
      <c r="S37" s="153"/>
      <c r="T37" s="179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</row>
    <row r="38" ht="20.15" customHeight="1" spans="1:45">
      <c r="A38" s="93"/>
      <c r="B38" s="94"/>
      <c r="C38" s="65" t="s">
        <v>106</v>
      </c>
      <c r="D38" s="66"/>
      <c r="E38" s="67" t="s">
        <v>107</v>
      </c>
      <c r="F38" s="68"/>
      <c r="G38" s="95"/>
      <c r="H38" s="96"/>
      <c r="I38" s="95"/>
      <c r="J38" s="154"/>
      <c r="K38" s="154"/>
      <c r="L38" s="96"/>
      <c r="M38" s="95"/>
      <c r="N38" s="154"/>
      <c r="O38" s="96"/>
      <c r="P38" s="95"/>
      <c r="Q38" s="154"/>
      <c r="R38" s="154"/>
      <c r="S38" s="154"/>
      <c r="T38" s="180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</row>
    <row r="39" ht="16" customHeight="1" spans="1:45">
      <c r="A39" s="89">
        <v>8</v>
      </c>
      <c r="B39" s="97">
        <v>8</v>
      </c>
      <c r="C39" s="60" t="s">
        <v>108</v>
      </c>
      <c r="D39" s="61"/>
      <c r="E39" s="62" t="s">
        <v>109</v>
      </c>
      <c r="F39" s="63"/>
      <c r="G39" s="91">
        <v>5</v>
      </c>
      <c r="H39" s="92"/>
      <c r="I39" s="152" t="s">
        <v>81</v>
      </c>
      <c r="J39" s="153"/>
      <c r="K39" s="153"/>
      <c r="L39" s="92"/>
      <c r="M39" s="91">
        <v>521566009</v>
      </c>
      <c r="N39" s="153"/>
      <c r="O39" s="92"/>
      <c r="P39" s="91">
        <v>140</v>
      </c>
      <c r="Q39" s="153"/>
      <c r="R39" s="153"/>
      <c r="S39" s="153"/>
      <c r="T39" s="179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</row>
    <row r="40" ht="20.15" customHeight="1" spans="1:45">
      <c r="A40" s="93"/>
      <c r="B40" s="94"/>
      <c r="C40" s="65" t="s">
        <v>110</v>
      </c>
      <c r="D40" s="66"/>
      <c r="E40" s="67" t="s">
        <v>111</v>
      </c>
      <c r="F40" s="68"/>
      <c r="G40" s="95"/>
      <c r="H40" s="96"/>
      <c r="I40" s="95"/>
      <c r="J40" s="154"/>
      <c r="K40" s="154"/>
      <c r="L40" s="96"/>
      <c r="M40" s="95"/>
      <c r="N40" s="154"/>
      <c r="O40" s="96"/>
      <c r="P40" s="95"/>
      <c r="Q40" s="154"/>
      <c r="R40" s="154"/>
      <c r="S40" s="154"/>
      <c r="T40" s="180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</row>
    <row r="41" ht="16" customHeight="1" spans="1:45">
      <c r="A41" s="89">
        <v>9</v>
      </c>
      <c r="B41" s="97">
        <v>9</v>
      </c>
      <c r="C41" s="60" t="s">
        <v>112</v>
      </c>
      <c r="D41" s="61"/>
      <c r="E41" s="62" t="s">
        <v>113</v>
      </c>
      <c r="F41" s="63"/>
      <c r="G41" s="91">
        <v>5</v>
      </c>
      <c r="H41" s="92"/>
      <c r="I41" s="152" t="s">
        <v>114</v>
      </c>
      <c r="J41" s="153"/>
      <c r="K41" s="153"/>
      <c r="L41" s="92"/>
      <c r="M41" s="91">
        <v>523681151</v>
      </c>
      <c r="N41" s="153"/>
      <c r="O41" s="92"/>
      <c r="P41" s="91">
        <v>141</v>
      </c>
      <c r="Q41" s="153"/>
      <c r="R41" s="153"/>
      <c r="S41" s="153"/>
      <c r="T41" s="179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</row>
    <row r="42" ht="20.15" customHeight="1" spans="1:45">
      <c r="A42" s="93"/>
      <c r="B42" s="94"/>
      <c r="C42" s="65" t="s">
        <v>115</v>
      </c>
      <c r="D42" s="66"/>
      <c r="E42" s="67" t="s">
        <v>116</v>
      </c>
      <c r="F42" s="68"/>
      <c r="G42" s="95"/>
      <c r="H42" s="96"/>
      <c r="I42" s="95"/>
      <c r="J42" s="154"/>
      <c r="K42" s="154"/>
      <c r="L42" s="96"/>
      <c r="M42" s="95"/>
      <c r="N42" s="154"/>
      <c r="O42" s="96"/>
      <c r="P42" s="95"/>
      <c r="Q42" s="154"/>
      <c r="R42" s="154"/>
      <c r="S42" s="154"/>
      <c r="T42" s="180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</row>
    <row r="43" ht="16" customHeight="1" spans="1:45">
      <c r="A43" s="89">
        <v>10</v>
      </c>
      <c r="B43" s="97">
        <v>10</v>
      </c>
      <c r="C43" s="60" t="s">
        <v>117</v>
      </c>
      <c r="D43" s="61"/>
      <c r="E43" s="62" t="s">
        <v>118</v>
      </c>
      <c r="F43" s="63"/>
      <c r="G43" s="91">
        <v>5</v>
      </c>
      <c r="H43" s="92"/>
      <c r="I43" s="152" t="s">
        <v>85</v>
      </c>
      <c r="J43" s="153"/>
      <c r="K43" s="153"/>
      <c r="L43" s="92"/>
      <c r="M43" s="91">
        <v>525159153</v>
      </c>
      <c r="N43" s="153"/>
      <c r="O43" s="92"/>
      <c r="P43" s="91">
        <v>143</v>
      </c>
      <c r="Q43" s="153"/>
      <c r="R43" s="153"/>
      <c r="S43" s="153"/>
      <c r="T43" s="179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</row>
    <row r="44" ht="20.15" customHeight="1" spans="1:45">
      <c r="A44" s="93"/>
      <c r="B44" s="94"/>
      <c r="C44" s="65" t="s">
        <v>119</v>
      </c>
      <c r="D44" s="66"/>
      <c r="E44" s="67" t="s">
        <v>120</v>
      </c>
      <c r="F44" s="68"/>
      <c r="G44" s="95"/>
      <c r="H44" s="96"/>
      <c r="I44" s="95"/>
      <c r="J44" s="154"/>
      <c r="K44" s="154"/>
      <c r="L44" s="96"/>
      <c r="M44" s="95"/>
      <c r="N44" s="154"/>
      <c r="O44" s="96"/>
      <c r="P44" s="95"/>
      <c r="Q44" s="154"/>
      <c r="R44" s="154"/>
      <c r="S44" s="154"/>
      <c r="T44" s="180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</row>
    <row r="45" ht="16" customHeight="1" spans="1:45">
      <c r="A45" s="89">
        <v>11</v>
      </c>
      <c r="B45" s="97">
        <v>11</v>
      </c>
      <c r="C45" s="60" t="s">
        <v>121</v>
      </c>
      <c r="D45" s="61"/>
      <c r="E45" s="62" t="s">
        <v>122</v>
      </c>
      <c r="F45" s="63"/>
      <c r="G45" s="91">
        <v>5</v>
      </c>
      <c r="H45" s="92"/>
      <c r="I45" s="152" t="s">
        <v>105</v>
      </c>
      <c r="J45" s="153"/>
      <c r="K45" s="153"/>
      <c r="L45" s="92"/>
      <c r="M45" s="91">
        <v>525376321</v>
      </c>
      <c r="N45" s="153"/>
      <c r="O45" s="92"/>
      <c r="P45" s="91">
        <v>155</v>
      </c>
      <c r="Q45" s="153"/>
      <c r="R45" s="153"/>
      <c r="S45" s="153"/>
      <c r="T45" s="179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</row>
    <row r="46" ht="20.15" customHeight="1" spans="1:45">
      <c r="A46" s="93"/>
      <c r="B46" s="94"/>
      <c r="C46" s="65" t="s">
        <v>123</v>
      </c>
      <c r="D46" s="66"/>
      <c r="E46" s="67" t="s">
        <v>124</v>
      </c>
      <c r="F46" s="68"/>
      <c r="G46" s="95"/>
      <c r="H46" s="96"/>
      <c r="I46" s="95"/>
      <c r="J46" s="154"/>
      <c r="K46" s="154"/>
      <c r="L46" s="96"/>
      <c r="M46" s="95"/>
      <c r="N46" s="154"/>
      <c r="O46" s="96"/>
      <c r="P46" s="95"/>
      <c r="Q46" s="154"/>
      <c r="R46" s="154"/>
      <c r="S46" s="154"/>
      <c r="T46" s="180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</row>
    <row r="47" ht="16" customHeight="1" spans="1:45">
      <c r="A47" s="89">
        <v>12</v>
      </c>
      <c r="B47" s="97">
        <v>12</v>
      </c>
      <c r="C47" s="60" t="s">
        <v>125</v>
      </c>
      <c r="D47" s="61"/>
      <c r="E47" s="62" t="s">
        <v>126</v>
      </c>
      <c r="F47" s="63"/>
      <c r="G47" s="91">
        <v>5</v>
      </c>
      <c r="H47" s="92"/>
      <c r="I47" s="152" t="s">
        <v>85</v>
      </c>
      <c r="J47" s="153"/>
      <c r="K47" s="153"/>
      <c r="L47" s="92"/>
      <c r="M47" s="91">
        <v>525568849</v>
      </c>
      <c r="N47" s="153"/>
      <c r="O47" s="92"/>
      <c r="P47" s="91">
        <v>141</v>
      </c>
      <c r="Q47" s="153"/>
      <c r="R47" s="153"/>
      <c r="S47" s="153"/>
      <c r="T47" s="179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</row>
    <row r="48" ht="20.15" customHeight="1" spans="1:45">
      <c r="A48" s="99"/>
      <c r="B48" s="100"/>
      <c r="C48" s="101" t="s">
        <v>127</v>
      </c>
      <c r="D48" s="102"/>
      <c r="E48" s="103" t="s">
        <v>128</v>
      </c>
      <c r="F48" s="104"/>
      <c r="G48" s="105"/>
      <c r="H48" s="106"/>
      <c r="I48" s="105"/>
      <c r="J48" s="155"/>
      <c r="K48" s="155"/>
      <c r="L48" s="106"/>
      <c r="M48" s="105"/>
      <c r="N48" s="155"/>
      <c r="O48" s="106"/>
      <c r="P48" s="105"/>
      <c r="Q48" s="155"/>
      <c r="R48" s="155"/>
      <c r="S48" s="155"/>
      <c r="T48" s="181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</row>
    <row r="49" ht="16" customHeight="1" spans="1:45">
      <c r="A49" s="53">
        <v>13</v>
      </c>
      <c r="B49" s="97">
        <v>13</v>
      </c>
      <c r="C49" s="107" t="s">
        <v>94</v>
      </c>
      <c r="D49" s="61"/>
      <c r="E49" s="108" t="s">
        <v>129</v>
      </c>
      <c r="F49" s="63"/>
      <c r="G49" s="91">
        <v>4</v>
      </c>
      <c r="H49" s="92"/>
      <c r="I49" s="152" t="s">
        <v>96</v>
      </c>
      <c r="J49" s="153"/>
      <c r="K49" s="153"/>
      <c r="L49" s="92"/>
      <c r="M49" s="91">
        <v>525099046</v>
      </c>
      <c r="N49" s="153"/>
      <c r="O49" s="92"/>
      <c r="P49" s="91">
        <v>147</v>
      </c>
      <c r="Q49" s="153"/>
      <c r="R49" s="153"/>
      <c r="S49" s="153"/>
      <c r="T49" s="179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</row>
    <row r="50" ht="20.15" customHeight="1" spans="1:45">
      <c r="A50" s="53"/>
      <c r="B50" s="94"/>
      <c r="C50" s="109" t="s">
        <v>97</v>
      </c>
      <c r="D50" s="66"/>
      <c r="E50" s="110" t="s">
        <v>130</v>
      </c>
      <c r="F50" s="68"/>
      <c r="G50" s="95"/>
      <c r="H50" s="96"/>
      <c r="I50" s="95"/>
      <c r="J50" s="154"/>
      <c r="K50" s="154"/>
      <c r="L50" s="96"/>
      <c r="M50" s="95"/>
      <c r="N50" s="154"/>
      <c r="O50" s="96"/>
      <c r="P50" s="95"/>
      <c r="Q50" s="154"/>
      <c r="R50" s="154"/>
      <c r="S50" s="154"/>
      <c r="T50" s="180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</row>
    <row r="51" ht="16" customHeight="1" spans="1:45">
      <c r="A51" s="53">
        <v>14</v>
      </c>
      <c r="B51" s="97">
        <v>14</v>
      </c>
      <c r="C51" s="107" t="s">
        <v>131</v>
      </c>
      <c r="D51" s="61"/>
      <c r="E51" s="108" t="s">
        <v>132</v>
      </c>
      <c r="F51" s="63"/>
      <c r="G51" s="91">
        <v>3</v>
      </c>
      <c r="H51" s="92"/>
      <c r="I51" s="156" t="s">
        <v>133</v>
      </c>
      <c r="J51" s="153"/>
      <c r="K51" s="153"/>
      <c r="L51" s="92"/>
      <c r="M51" s="91">
        <v>525428150</v>
      </c>
      <c r="N51" s="153"/>
      <c r="O51" s="92"/>
      <c r="P51" s="91">
        <v>145</v>
      </c>
      <c r="Q51" s="153"/>
      <c r="R51" s="153"/>
      <c r="S51" s="153"/>
      <c r="T51" s="179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</row>
    <row r="52" ht="20.15" customHeight="1" spans="1:45">
      <c r="A52" s="74"/>
      <c r="B52" s="111"/>
      <c r="C52" s="112" t="s">
        <v>134</v>
      </c>
      <c r="D52" s="113"/>
      <c r="E52" s="114" t="s">
        <v>135</v>
      </c>
      <c r="F52" s="115"/>
      <c r="G52" s="116"/>
      <c r="H52" s="117"/>
      <c r="I52" s="116"/>
      <c r="J52" s="157"/>
      <c r="K52" s="157"/>
      <c r="L52" s="117"/>
      <c r="M52" s="116"/>
      <c r="N52" s="157"/>
      <c r="O52" s="117"/>
      <c r="P52" s="116"/>
      <c r="Q52" s="157"/>
      <c r="R52" s="157"/>
      <c r="S52" s="157"/>
      <c r="T52" s="182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</row>
    <row r="53" spans="16:45"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  <c r="AH53" s="158"/>
      <c r="AI53" s="158"/>
      <c r="AJ53" s="158"/>
      <c r="AK53" s="158"/>
      <c r="AL53" s="158"/>
      <c r="AM53" s="158"/>
      <c r="AN53" s="158"/>
      <c r="AO53" s="158"/>
      <c r="AP53" s="158"/>
      <c r="AQ53" s="158"/>
      <c r="AR53" s="158"/>
      <c r="AS53" s="158"/>
    </row>
    <row r="54" ht="18" customHeight="1" spans="1:45">
      <c r="A54" s="118" t="s">
        <v>136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176"/>
      <c r="U54" s="158"/>
      <c r="V54" s="183" t="s">
        <v>137</v>
      </c>
      <c r="W54" s="184"/>
      <c r="X54" s="184"/>
      <c r="Y54" s="184"/>
      <c r="Z54" s="184"/>
      <c r="AA54" s="184"/>
      <c r="AB54" s="184"/>
      <c r="AC54" s="184"/>
      <c r="AD54" s="184"/>
      <c r="AE54" s="184"/>
      <c r="AF54" s="197"/>
      <c r="AG54" s="218"/>
      <c r="AH54" s="218"/>
      <c r="AI54" s="218"/>
      <c r="AJ54" s="218"/>
      <c r="AK54" s="34"/>
      <c r="AL54" s="34"/>
      <c r="AM54" s="34"/>
      <c r="AN54" s="34"/>
      <c r="AO54" s="34"/>
      <c r="AP54" s="34"/>
      <c r="AQ54" s="34"/>
      <c r="AR54" s="34"/>
      <c r="AS54" s="34"/>
    </row>
    <row r="55" ht="88" customHeight="1" spans="1:45">
      <c r="A55" s="119" t="s">
        <v>138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85"/>
      <c r="U55" s="158"/>
      <c r="V55" s="186">
        <f>LEN(A55)</f>
        <v>55</v>
      </c>
      <c r="W55" s="187"/>
      <c r="X55" s="187"/>
      <c r="Y55" s="187"/>
      <c r="Z55" s="187"/>
      <c r="AA55" s="187"/>
      <c r="AB55" s="187"/>
      <c r="AC55" s="187"/>
      <c r="AD55" s="187"/>
      <c r="AE55" s="187"/>
      <c r="AF55" s="198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</row>
    <row r="56" spans="16:45"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  <c r="AO56" s="158"/>
      <c r="AP56" s="158"/>
      <c r="AQ56" s="158"/>
      <c r="AR56" s="158"/>
      <c r="AS56" s="158"/>
    </row>
  </sheetData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G7:I8"/>
    <mergeCell ref="J7:L8"/>
    <mergeCell ref="M7:O8"/>
    <mergeCell ref="G9:I10"/>
    <mergeCell ref="J9:L10"/>
    <mergeCell ref="M9:O10"/>
    <mergeCell ref="A9:B10"/>
    <mergeCell ref="A6:B8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A17:B18"/>
    <mergeCell ref="A19:B20"/>
    <mergeCell ref="G31:H32"/>
    <mergeCell ref="G29:H30"/>
    <mergeCell ref="A15:B16"/>
    <mergeCell ref="I29:L30"/>
    <mergeCell ref="M29:O30"/>
    <mergeCell ref="M23:O24"/>
    <mergeCell ref="G27:H28"/>
    <mergeCell ref="I27:L28"/>
    <mergeCell ref="G25:H26"/>
    <mergeCell ref="I25:L26"/>
    <mergeCell ref="M25:O26"/>
    <mergeCell ref="C17:O18"/>
    <mergeCell ref="C19:O20"/>
    <mergeCell ref="G23:H24"/>
    <mergeCell ref="I23:L24"/>
    <mergeCell ref="P25:T26"/>
    <mergeCell ref="P31:T32"/>
    <mergeCell ref="P39:T40"/>
    <mergeCell ref="P41:T42"/>
    <mergeCell ref="G47:H48"/>
    <mergeCell ref="I47:L48"/>
    <mergeCell ref="M47:O48"/>
    <mergeCell ref="P35:T36"/>
    <mergeCell ref="P37:T38"/>
    <mergeCell ref="P33:T34"/>
    <mergeCell ref="P27:T28"/>
    <mergeCell ref="P29:T30"/>
    <mergeCell ref="P47:T48"/>
    <mergeCell ref="G45:H46"/>
    <mergeCell ref="I45:L46"/>
    <mergeCell ref="M45:O46"/>
    <mergeCell ref="P45:T46"/>
    <mergeCell ref="Y33:AG34"/>
    <mergeCell ref="P23:T24"/>
    <mergeCell ref="M49:O50"/>
    <mergeCell ref="P49:T50"/>
    <mergeCell ref="G51:H52"/>
    <mergeCell ref="I51:L52"/>
    <mergeCell ref="M51:O52"/>
    <mergeCell ref="P51:T52"/>
    <mergeCell ref="G49:H50"/>
    <mergeCell ref="I49:L50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25:F52 C7:F16"/>
    <dataValidation allowBlank="1" showInputMessage="1" showErrorMessage="1" prompt="数字だけを入力してください。" sqref="Y25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  <dataValidation allowBlank="1" showInputMessage="1" showErrorMessage="1" prompt="申し込み責任者の右側の自宅住所、電話番号欄に入力してください。" sqref="C17:O20"/>
  </dataValidations>
  <pageMargins left="0.41" right="0.4" top="0.58" bottom="0.58" header="0.3" footer="0.3"/>
  <pageSetup paperSize="9" scale="6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139</v>
      </c>
      <c r="B1" s="2"/>
      <c r="D1" s="3" t="s">
        <v>140</v>
      </c>
      <c r="E1" s="4" t="s">
        <v>141</v>
      </c>
      <c r="F1" s="5" t="s">
        <v>142</v>
      </c>
      <c r="G1" s="3" t="s">
        <v>140</v>
      </c>
      <c r="H1" s="4" t="s">
        <v>143</v>
      </c>
      <c r="I1" s="5" t="s">
        <v>144</v>
      </c>
      <c r="J1" s="3" t="s">
        <v>140</v>
      </c>
      <c r="K1" s="4" t="s">
        <v>143</v>
      </c>
      <c r="L1" s="5" t="s">
        <v>144</v>
      </c>
      <c r="M1" s="3" t="s">
        <v>140</v>
      </c>
      <c r="N1" s="4" t="s">
        <v>143</v>
      </c>
      <c r="O1" s="5" t="s">
        <v>144</v>
      </c>
      <c r="P1" s="3" t="s">
        <v>140</v>
      </c>
      <c r="Q1" s="4" t="s">
        <v>143</v>
      </c>
      <c r="R1" s="5" t="s">
        <v>144</v>
      </c>
      <c r="S1" s="3" t="s">
        <v>140</v>
      </c>
      <c r="T1" s="4" t="s">
        <v>143</v>
      </c>
      <c r="U1" s="5" t="s">
        <v>144</v>
      </c>
      <c r="V1" s="3" t="s">
        <v>140</v>
      </c>
      <c r="W1" s="4" t="s">
        <v>143</v>
      </c>
      <c r="X1" s="5" t="s">
        <v>144</v>
      </c>
      <c r="Y1" s="3" t="s">
        <v>140</v>
      </c>
      <c r="Z1" s="4" t="s">
        <v>143</v>
      </c>
      <c r="AA1" s="5" t="s">
        <v>144</v>
      </c>
      <c r="AB1" s="3" t="s">
        <v>140</v>
      </c>
      <c r="AC1" s="4" t="s">
        <v>143</v>
      </c>
      <c r="AD1" s="5" t="s">
        <v>144</v>
      </c>
      <c r="AE1" s="3" t="s">
        <v>140</v>
      </c>
      <c r="AF1" s="4" t="s">
        <v>143</v>
      </c>
      <c r="AG1" s="5" t="s">
        <v>144</v>
      </c>
      <c r="AH1" s="3" t="s">
        <v>140</v>
      </c>
      <c r="AI1" s="4" t="s">
        <v>143</v>
      </c>
      <c r="AJ1" s="5" t="s">
        <v>144</v>
      </c>
    </row>
    <row r="2" ht="14.25" spans="1:36">
      <c r="A2" s="2"/>
      <c r="B2" s="2"/>
      <c r="C2" s="6"/>
      <c r="D2" s="7">
        <v>1</v>
      </c>
      <c r="E2" s="8" t="s">
        <v>145</v>
      </c>
      <c r="F2" s="9">
        <v>42443</v>
      </c>
      <c r="G2" s="7">
        <v>1.01</v>
      </c>
      <c r="H2" s="8" t="s">
        <v>145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146</v>
      </c>
      <c r="B4" s="12"/>
      <c r="C4" s="12"/>
      <c r="D4" s="12"/>
      <c r="E4" s="12"/>
      <c r="F4" s="12"/>
      <c r="G4" s="13"/>
      <c r="H4" s="4" t="s">
        <v>147</v>
      </c>
      <c r="I4" s="4" t="s">
        <v>74</v>
      </c>
      <c r="J4" s="28" t="s">
        <v>148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男女混合</v>
      </c>
      <c r="I5" s="8">
        <f>入力!Y25</f>
        <v>10</v>
      </c>
      <c r="J5" s="29"/>
      <c r="K5" s="30"/>
      <c r="L5" s="30"/>
      <c r="M5" s="30"/>
      <c r="N5" s="30"/>
      <c r="O5" s="30"/>
      <c r="P5" s="30"/>
      <c r="Q5" s="31"/>
    </row>
    <row r="6" spans="1:41">
      <c r="A6" s="3" t="s">
        <v>149</v>
      </c>
      <c r="B6" s="4" t="s">
        <v>9</v>
      </c>
      <c r="C6" s="4" t="s">
        <v>150</v>
      </c>
      <c r="D6" s="4" t="s">
        <v>151</v>
      </c>
      <c r="E6" s="4" t="s">
        <v>147</v>
      </c>
      <c r="F6" s="4" t="s">
        <v>152</v>
      </c>
      <c r="G6" s="4" t="s">
        <v>153</v>
      </c>
      <c r="H6" s="4" t="s">
        <v>154</v>
      </c>
      <c r="I6" s="4" t="s">
        <v>155</v>
      </c>
      <c r="J6" s="4" t="s">
        <v>156</v>
      </c>
      <c r="K6" s="4" t="s">
        <v>157</v>
      </c>
      <c r="L6" s="4" t="s">
        <v>158</v>
      </c>
      <c r="M6" s="4" t="s">
        <v>159</v>
      </c>
      <c r="N6" s="4" t="s">
        <v>160</v>
      </c>
      <c r="O6" s="4" t="s">
        <v>161</v>
      </c>
      <c r="P6" s="4" t="s">
        <v>162</v>
      </c>
      <c r="Q6" s="4" t="s">
        <v>163</v>
      </c>
      <c r="R6" s="4" t="s">
        <v>164</v>
      </c>
      <c r="S6" s="4" t="s">
        <v>165</v>
      </c>
      <c r="T6" s="4" t="s">
        <v>166</v>
      </c>
      <c r="U6" s="4" t="s">
        <v>167</v>
      </c>
      <c r="V6" s="4" t="s">
        <v>167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 t="str">
        <f>IF(入力!J5="","",入力!J5)</f>
        <v/>
      </c>
      <c r="B7" s="18" t="str">
        <f>IF(入力!C3="","",入力!C3)</f>
        <v>Artemis</v>
      </c>
      <c r="C7" s="18" t="str">
        <f>IF(入力!C2="","",入力!C2)</f>
        <v>アルテミス</v>
      </c>
      <c r="D7" s="18" t="str">
        <f>IF(入力!AE3="","",入力!AE3)</f>
        <v>支部なし</v>
      </c>
      <c r="E7" s="18" t="str">
        <f>IF(入力!J3="","",入力!J3)</f>
        <v>男女混合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JR常磐</v>
      </c>
      <c r="S7" s="18" t="str">
        <f>IF(入力!AE5="","",入力!AE5)</f>
        <v>松戸</v>
      </c>
      <c r="T7" s="18"/>
      <c r="U7" s="18" t="str">
        <f>IF(入力!C4="","",入力!C4)</f>
        <v/>
      </c>
      <c r="V7" s="18" t="str">
        <f>IF(入力!C5="","",入力!C5)</f>
        <v>435945105／435910000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2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2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2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3"/>
    </row>
    <row r="14" ht="14.25"/>
    <row r="15" spans="1:41">
      <c r="A15" s="3" t="s">
        <v>168</v>
      </c>
      <c r="B15" s="4" t="s">
        <v>169</v>
      </c>
      <c r="C15" s="4" t="s">
        <v>170</v>
      </c>
      <c r="D15" s="4" t="s">
        <v>171</v>
      </c>
      <c r="E15" s="4" t="s">
        <v>172</v>
      </c>
      <c r="F15" s="4" t="s">
        <v>173</v>
      </c>
      <c r="G15" s="4" t="s">
        <v>174</v>
      </c>
      <c r="H15" s="4" t="s">
        <v>175</v>
      </c>
      <c r="I15" s="4" t="s">
        <v>176</v>
      </c>
      <c r="J15" s="4" t="s">
        <v>177</v>
      </c>
      <c r="K15" s="4" t="s">
        <v>178</v>
      </c>
      <c r="L15" s="4" t="s">
        <v>34</v>
      </c>
      <c r="M15" s="4" t="s">
        <v>179</v>
      </c>
      <c r="N15" s="4" t="s">
        <v>180</v>
      </c>
      <c r="O15" s="4" t="s">
        <v>181</v>
      </c>
      <c r="P15" s="4" t="s">
        <v>182</v>
      </c>
      <c r="Q15" s="4" t="s">
        <v>183</v>
      </c>
      <c r="R15" s="4" t="s">
        <v>152</v>
      </c>
      <c r="S15" s="4" t="s">
        <v>153</v>
      </c>
      <c r="T15" s="4" t="s">
        <v>184</v>
      </c>
      <c r="U15" s="4" t="s">
        <v>185</v>
      </c>
      <c r="V15" s="4" t="s">
        <v>186</v>
      </c>
      <c r="W15" s="4" t="s">
        <v>187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0">
        <v>1</v>
      </c>
      <c r="B16" s="21" t="s">
        <v>188</v>
      </c>
      <c r="C16" s="18" t="str">
        <f>IF(入力!C8="","",入力!C8)</f>
        <v>藤兼</v>
      </c>
      <c r="D16" s="18" t="str">
        <f>IF(入力!E8="","",入力!E8)</f>
        <v>寛</v>
      </c>
      <c r="E16" s="18" t="str">
        <f>IF(入力!C7="","",入力!C7)</f>
        <v>フジカネ</v>
      </c>
      <c r="F16" s="18" t="str">
        <f>IF(入力!E7="","",入力!E7)</f>
        <v>ヒロシ</v>
      </c>
      <c r="G16" s="18">
        <f>IF(入力!G7="","",入力!G7)</f>
        <v>508568089</v>
      </c>
      <c r="H16" s="18" t="str">
        <f>IF(入力!J7="","",入力!J7)</f>
        <v/>
      </c>
      <c r="I16" s="18">
        <f>IF(入力!M7="","",入力!M7)</f>
        <v>364207</v>
      </c>
      <c r="J16" s="18"/>
      <c r="K16" s="18"/>
      <c r="L16" s="18">
        <f>IF(入力!AT7="","",入力!AT7)</f>
        <v>55</v>
      </c>
      <c r="M16" s="18"/>
      <c r="N16" s="18"/>
      <c r="O16" s="18"/>
      <c r="P16" s="18"/>
      <c r="Q16" s="18"/>
      <c r="R16" s="18" t="str">
        <f>IF(入力!R7="","",入力!R7)</f>
        <v>270</v>
      </c>
      <c r="S16" s="18" t="str">
        <f>IF(入力!W7="","",入力!W7)</f>
        <v>2261</v>
      </c>
      <c r="T16" s="18" t="str">
        <f>IF(入力!P8="","",入力!P8)</f>
        <v>松戸市常盤平3-6-2-303</v>
      </c>
      <c r="U16" s="18" t="str">
        <f>IF(入力!AL7="","",入力!AL7)</f>
        <v>090</v>
      </c>
      <c r="V16" s="18" t="str">
        <f>IF(入力!AK8="","",入力!AK8)</f>
        <v>7735</v>
      </c>
      <c r="W16" s="18" t="str">
        <f>IF(入力!AP8="","",入力!AP8)</f>
        <v>7560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2"/>
    </row>
    <row r="17" spans="1:41">
      <c r="A17" s="20">
        <v>2</v>
      </c>
      <c r="B17" s="21" t="s">
        <v>189</v>
      </c>
      <c r="C17" s="18" t="str">
        <f>IF(入力!C10="","",入力!C10)</f>
        <v>浅見</v>
      </c>
      <c r="D17" s="18" t="str">
        <f>IF(入力!E10="","",入力!E10)</f>
        <v>章嘉</v>
      </c>
      <c r="E17" s="18" t="str">
        <f>IF(入力!C9="","",入力!C9)</f>
        <v>アサミ</v>
      </c>
      <c r="F17" s="18" t="str">
        <f>IF(入力!E9="","",入力!E9)</f>
        <v>アキヨシ</v>
      </c>
      <c r="G17" s="18">
        <f>IF(入力!G9="","",入力!G9)</f>
        <v>520812299</v>
      </c>
      <c r="H17" s="18" t="str">
        <f>IF(入力!J9="","",入力!J9)</f>
        <v/>
      </c>
      <c r="I17" s="18">
        <f>IF(入力!M9="","",入力!M9)</f>
        <v>412907</v>
      </c>
      <c r="J17" s="18"/>
      <c r="K17" s="18"/>
      <c r="L17" s="18" t="str">
        <f>IF(入力!AT9="","",入力!AT9)</f>
        <v/>
      </c>
      <c r="M17" s="18"/>
      <c r="N17" s="18"/>
      <c r="O17" s="18"/>
      <c r="P17" s="18"/>
      <c r="Q17" s="18"/>
      <c r="R17" s="18" t="str">
        <f>IF(入力!R9="","",入力!R9)</f>
        <v/>
      </c>
      <c r="S17" s="18" t="str">
        <f>IF(入力!W9="","",入力!W9)</f>
        <v/>
      </c>
      <c r="T17" s="18" t="str">
        <f>IF(入力!P10="","",入力!P10)</f>
        <v/>
      </c>
      <c r="U17" s="18" t="str">
        <f>IF(入力!AL9="","",入力!AL9)</f>
        <v/>
      </c>
      <c r="V17" s="18" t="str">
        <f>IF(入力!AK10="","",入力!AK10)</f>
        <v/>
      </c>
      <c r="W17" s="18" t="str">
        <f>IF(入力!AP10="","",入力!AP10)</f>
        <v/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2"/>
    </row>
    <row r="18" spans="1:41">
      <c r="A18" s="20">
        <v>3</v>
      </c>
      <c r="B18" s="21" t="s">
        <v>190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2"/>
    </row>
    <row r="19" spans="1:41">
      <c r="A19" s="20">
        <v>4</v>
      </c>
      <c r="B19" s="21" t="s">
        <v>191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2"/>
    </row>
    <row r="20" spans="1:41">
      <c r="A20" s="20">
        <v>5</v>
      </c>
      <c r="B20" s="21" t="s">
        <v>192</v>
      </c>
      <c r="C20" s="18" t="str">
        <f>IF(入力!C12="","",入力!C12)</f>
        <v>宇野</v>
      </c>
      <c r="D20" s="18" t="str">
        <f>IF(入力!E12="","",入力!E12)</f>
        <v>展子</v>
      </c>
      <c r="E20" s="18" t="str">
        <f>IF(入力!C11="","",入力!C11)</f>
        <v>ウノ</v>
      </c>
      <c r="F20" s="18" t="str">
        <f>IF(入力!E11="","",入力!E11)</f>
        <v>ヒロコ</v>
      </c>
      <c r="G20" s="18">
        <f>IF(入力!G11="","",入力!G11)</f>
        <v>520812367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 t="str">
        <f>IF(入力!AT11="","",入力!AT11)</f>
        <v/>
      </c>
      <c r="M20" s="18"/>
      <c r="N20" s="18"/>
      <c r="O20" s="18"/>
      <c r="P20" s="18"/>
      <c r="Q20" s="18"/>
      <c r="R20" s="18" t="str">
        <f>IF(入力!R11="","",入力!R11)</f>
        <v/>
      </c>
      <c r="S20" s="18" t="str">
        <f>IF(入力!W11="","",入力!W11)</f>
        <v/>
      </c>
      <c r="T20" s="18" t="str">
        <f>IF(入力!P12="","",入力!P12)</f>
        <v/>
      </c>
      <c r="U20" s="18" t="str">
        <f>IF(入力!AL11="","",入力!AL11)</f>
        <v/>
      </c>
      <c r="V20" s="18" t="str">
        <f>IF(入力!AK12="","",入力!AK12)</f>
        <v/>
      </c>
      <c r="W20" s="18" t="str">
        <f>IF(入力!AP12="","",入力!AP12)</f>
        <v/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2"/>
    </row>
    <row r="21" spans="1:41">
      <c r="A21" s="20">
        <v>6</v>
      </c>
      <c r="B21" s="21" t="s">
        <v>193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2"/>
    </row>
    <row r="22" spans="1:41">
      <c r="A22" s="20">
        <v>7</v>
      </c>
      <c r="B22" s="21" t="s">
        <v>194</v>
      </c>
      <c r="C22" s="18" t="str">
        <f>IF(入力!C16="","",入力!C16)</f>
        <v>藤兼</v>
      </c>
      <c r="D22" s="18" t="str">
        <f>IF(入力!E16="","",入力!E16)</f>
        <v>寛</v>
      </c>
      <c r="E22" s="18" t="str">
        <f>IF(入力!C15="","",入力!C15)</f>
        <v>フジカネ</v>
      </c>
      <c r="F22" s="18" t="str">
        <f>IF(入力!E15="","",入力!E15)</f>
        <v>ヒロシ</v>
      </c>
      <c r="G22" s="18"/>
      <c r="H22" s="18"/>
      <c r="I22" s="18"/>
      <c r="J22" s="18"/>
      <c r="K22" s="18"/>
      <c r="L22" s="18">
        <f>IF(入力!AT15="","",入力!AT15)</f>
        <v>55</v>
      </c>
      <c r="M22" s="18"/>
      <c r="N22" s="18" t="str">
        <f>IF(入力!C21="","",入力!C21)</f>
        <v/>
      </c>
      <c r="O22" s="18" t="str">
        <f>IF(入力!E21="","",入力!E21)</f>
        <v/>
      </c>
      <c r="P22" s="18" t="str">
        <f>IF(入力!G21="","",入力!G21)</f>
        <v/>
      </c>
      <c r="Q22" s="18"/>
      <c r="R22" s="18" t="str">
        <f>IF(入力!R15="","",入力!R15)</f>
        <v>270</v>
      </c>
      <c r="S22" s="18" t="str">
        <f>IF(入力!W15="","",入力!W15)</f>
        <v>2261</v>
      </c>
      <c r="T22" s="18" t="str">
        <f>IF(入力!P16="","",入力!P16)</f>
        <v>松戸市常盤平3-6-2-303</v>
      </c>
      <c r="U22" s="18" t="str">
        <f>IF(入力!AL15="","",入力!AL15)</f>
        <v>090</v>
      </c>
      <c r="V22" s="18" t="str">
        <f>IF(入力!AK16="","",入力!AK16)</f>
        <v>7735</v>
      </c>
      <c r="W22" s="18" t="str">
        <f>IF(入力!AP16="","",入力!AP16)</f>
        <v>7560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2"/>
    </row>
    <row r="23" spans="1:41">
      <c r="A23" s="20">
        <v>8</v>
      </c>
      <c r="B23" s="21" t="s">
        <v>195</v>
      </c>
      <c r="C23" s="18" t="str">
        <f>IF(入力!$C$14="","",入力!$C$14)</f>
        <v/>
      </c>
      <c r="D23" s="18" t="str">
        <f>IF(入力!$E$14="","",入力!$E$14)</f>
        <v/>
      </c>
      <c r="E23" s="18" t="str">
        <f>IF(入力!$C$13="","",入力!$C$13)</f>
        <v/>
      </c>
      <c r="F23" s="18" t="str">
        <f>IF(入力!$E$13="","",入力!$E$13)</f>
        <v/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2"/>
    </row>
    <row r="24" spans="1:41">
      <c r="A24" s="20">
        <v>9</v>
      </c>
      <c r="B24" s="21" t="s">
        <v>93</v>
      </c>
      <c r="C24" s="21" t="str">
        <f>VLOOKUP($B$51,$A$53:$F$352,3)</f>
        <v>シャハン</v>
      </c>
      <c r="D24" s="21" t="str">
        <f>VLOOKUP($B$51,$A$53:$F$352,4)</f>
        <v>杏乃</v>
      </c>
      <c r="E24" s="21" t="str">
        <f>VLOOKUP($B$51,$A$53:$F$352,5)</f>
        <v>シャハン</v>
      </c>
      <c r="F24" s="21" t="str">
        <f>VLOOKUP($B$51,$A$53:$F$352,6)</f>
        <v>リオナ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2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2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2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2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2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2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2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2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2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2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2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2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2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2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2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2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3"/>
    </row>
    <row r="41" spans="1:2">
      <c r="A41" s="22"/>
      <c r="B41" s="23"/>
    </row>
    <row r="42" spans="1:2">
      <c r="A42" s="22"/>
      <c r="B42" s="23"/>
    </row>
    <row r="43" spans="1:2">
      <c r="A43" s="22"/>
      <c r="B43" s="23"/>
    </row>
    <row r="44" spans="1:2">
      <c r="A44" s="22"/>
      <c r="B44" s="23"/>
    </row>
    <row r="45" spans="1:2">
      <c r="A45" s="22"/>
      <c r="B45" s="23"/>
    </row>
    <row r="46" spans="1:2">
      <c r="A46" s="22"/>
      <c r="B46" s="23"/>
    </row>
    <row r="47" spans="1:2">
      <c r="A47" s="22"/>
      <c r="B47" s="23"/>
    </row>
    <row r="48" spans="1:2">
      <c r="A48" s="22"/>
      <c r="B48" s="23"/>
    </row>
    <row r="49" spans="1:2">
      <c r="A49" s="22"/>
      <c r="B49" s="23"/>
    </row>
    <row r="50" ht="14.25" spans="1:2">
      <c r="A50" s="22"/>
      <c r="B50" s="23"/>
    </row>
    <row r="51" ht="14.25" spans="1:2">
      <c r="A51" s="24" t="s">
        <v>196</v>
      </c>
      <c r="B51" s="25">
        <f>IF(入力!Y33="","",入力!Y33)</f>
        <v>1</v>
      </c>
    </row>
    <row r="52" spans="1:41">
      <c r="A52" s="26" t="s">
        <v>197</v>
      </c>
      <c r="B52" s="27" t="s">
        <v>198</v>
      </c>
      <c r="C52" s="4" t="s">
        <v>199</v>
      </c>
      <c r="D52" s="4" t="s">
        <v>200</v>
      </c>
      <c r="E52" s="4" t="s">
        <v>201</v>
      </c>
      <c r="F52" s="4" t="s">
        <v>202</v>
      </c>
      <c r="G52" s="4" t="s">
        <v>174</v>
      </c>
      <c r="H52" s="4" t="s">
        <v>203</v>
      </c>
      <c r="I52" s="4" t="s">
        <v>204</v>
      </c>
      <c r="J52" s="4" t="s">
        <v>205</v>
      </c>
      <c r="K52" s="4" t="s">
        <v>206</v>
      </c>
      <c r="L52" s="4" t="s">
        <v>207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シャハン</v>
      </c>
      <c r="D53" s="18" t="str">
        <f>IF(入力!E26="","",入力!E26)</f>
        <v>杏乃</v>
      </c>
      <c r="E53" s="18" t="str">
        <f>IF(入力!C25="","",入力!C25)</f>
        <v>シャハン</v>
      </c>
      <c r="F53" s="18" t="str">
        <f>IF(入力!E25="","",入力!E25)</f>
        <v>リオナ</v>
      </c>
      <c r="G53" s="18">
        <f>IF(入力!M25="","",入力!M25)</f>
        <v>520623048</v>
      </c>
      <c r="H53" s="18" t="str">
        <f>IF(入力!I25="","",入力!I25)</f>
        <v>松戸市立八ヶ崎小学校</v>
      </c>
      <c r="I53" s="18">
        <f>IF(入力!G25="","",入力!G25)</f>
        <v>6</v>
      </c>
      <c r="J53" s="18">
        <f>IF(入力!P25="","",入力!P25)</f>
        <v>154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2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宇野</v>
      </c>
      <c r="D54" s="18" t="str">
        <f>IF(入力!E28="","",入力!E28)</f>
        <v>陽稀</v>
      </c>
      <c r="E54" s="18" t="str">
        <f>IF(入力!C27="","",入力!C27)</f>
        <v>ウノ</v>
      </c>
      <c r="F54" s="18" t="str">
        <f>IF(入力!E27="","",入力!E27)</f>
        <v>ハルキ</v>
      </c>
      <c r="G54" s="18">
        <f>IF(入力!M27="","",入力!M27)</f>
        <v>520181661</v>
      </c>
      <c r="H54" s="18" t="str">
        <f>IF(入力!I27="","",入力!I27)</f>
        <v>松戸市立北部小学校</v>
      </c>
      <c r="I54" s="18">
        <f>IF(入力!G27="","",入力!G27)</f>
        <v>6</v>
      </c>
      <c r="J54" s="18">
        <f>IF(入力!P27="","",入力!P27)</f>
        <v>139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2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鈴木</v>
      </c>
      <c r="D55" s="18" t="str">
        <f>IF(入力!E30="","",入力!E30)</f>
        <v>咲良</v>
      </c>
      <c r="E55" s="18" t="str">
        <f>IF(入力!C29="","",入力!C29)</f>
        <v>スズキ</v>
      </c>
      <c r="F55" s="18" t="str">
        <f>IF(入力!E29="","",入力!E29)</f>
        <v>サラ</v>
      </c>
      <c r="G55" s="18">
        <f>IF(入力!M29="","",入力!M29)</f>
        <v>522706459</v>
      </c>
      <c r="H55" s="18" t="str">
        <f>IF(入力!I29="","",入力!I29)</f>
        <v>松戸市立和名ヶ谷小学校</v>
      </c>
      <c r="I55" s="18">
        <f>IF(入力!G29="","",入力!G29)</f>
        <v>6</v>
      </c>
      <c r="J55" s="18">
        <f>IF(入力!P29="","",入力!P29)</f>
        <v>150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2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檜川 </v>
      </c>
      <c r="D56" s="18" t="str">
        <f>IF(入力!E32="","",入力!E32)</f>
        <v>道隆</v>
      </c>
      <c r="E56" s="18" t="str">
        <f>IF(入力!C31="","",入力!C31)</f>
        <v>ヒカワ</v>
      </c>
      <c r="F56" s="18" t="str">
        <f>IF(入力!E31="","",入力!E31)</f>
        <v>ミチタカ</v>
      </c>
      <c r="G56" s="18">
        <f>IF(入力!M31="","",入力!M31)</f>
        <v>523173618</v>
      </c>
      <c r="H56" s="18" t="str">
        <f>IF(入力!I31="","",入力!I31)</f>
        <v>松戸市立中部小学校</v>
      </c>
      <c r="I56" s="18">
        <f>IF(入力!G31="","",入力!G31)</f>
        <v>6</v>
      </c>
      <c r="J56" s="18">
        <f>IF(入力!P31="","",入力!P31)</f>
        <v>161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2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金子</v>
      </c>
      <c r="D57" s="18" t="str">
        <f>IF(入力!E34="","",入力!E34)</f>
        <v>翔太</v>
      </c>
      <c r="E57" s="18" t="str">
        <f>IF(入力!C33="","",入力!C33)</f>
        <v>カネコ</v>
      </c>
      <c r="F57" s="18" t="str">
        <f>IF(入力!E33="","",入力!E33)</f>
        <v>ショウタ</v>
      </c>
      <c r="G57" s="18">
        <f>IF(入力!M33="","",入力!M33)</f>
        <v>525099039</v>
      </c>
      <c r="H57" s="18" t="str">
        <f>IF(入力!I33="","",入力!I33)</f>
        <v>松戸市立根木内小学校</v>
      </c>
      <c r="I57" s="18">
        <f>IF(入力!G33="","",入力!G33)</f>
        <v>6</v>
      </c>
      <c r="J57" s="18">
        <f>IF(入力!P33="","",入力!P33)</f>
        <v>163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2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遠藤</v>
      </c>
      <c r="D58" s="18" t="str">
        <f>IF(入力!E36="","",入力!E36)</f>
        <v>一華</v>
      </c>
      <c r="E58" s="18" t="str">
        <f>IF(入力!C35="","",入力!C35)</f>
        <v>エンドウ</v>
      </c>
      <c r="F58" s="18" t="str">
        <f>IF(入力!E35="","",入力!E35)</f>
        <v>イチカ</v>
      </c>
      <c r="G58" s="18">
        <f>IF(入力!M35="","",入力!M35)</f>
        <v>523184577</v>
      </c>
      <c r="H58" s="18" t="str">
        <f>IF(入力!I35="","",入力!I35)</f>
        <v>松戸市立和名ヶ谷小学校</v>
      </c>
      <c r="I58" s="18">
        <f>IF(入力!G35="","",入力!G35)</f>
        <v>5</v>
      </c>
      <c r="J58" s="18">
        <f>IF(入力!P35="","",入力!P35)</f>
        <v>140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2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田中</v>
      </c>
      <c r="D59" s="18" t="str">
        <f>IF(入力!E38="","",入力!E38)</f>
        <v>美帆</v>
      </c>
      <c r="E59" s="18" t="str">
        <f>IF(入力!C37="","",入力!C37)</f>
        <v>タナカ</v>
      </c>
      <c r="F59" s="18" t="str">
        <f>IF(入力!E37="","",入力!E37)</f>
        <v>ミホ</v>
      </c>
      <c r="G59" s="18">
        <f>IF(入力!M37="","",入力!M37)</f>
        <v>523178484</v>
      </c>
      <c r="H59" s="18" t="str">
        <f>IF(入力!I37="","",入力!I37)</f>
        <v>松戸市立みのり台小学校</v>
      </c>
      <c r="I59" s="18">
        <f>IF(入力!G37="","",入力!G37)</f>
        <v>5</v>
      </c>
      <c r="J59" s="18">
        <f>IF(入力!P37="","",入力!P37)</f>
        <v>148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2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佐藤</v>
      </c>
      <c r="D60" s="18" t="str">
        <f>IF(入力!E40="","",入力!E40)</f>
        <v>湊</v>
      </c>
      <c r="E60" s="18" t="str">
        <f>IF(入力!C39="","",入力!C39)</f>
        <v>サトウ</v>
      </c>
      <c r="F60" s="18" t="str">
        <f>IF(入力!E39="","",入力!E39)</f>
        <v>ミナト</v>
      </c>
      <c r="G60" s="18">
        <f>IF(入力!M39="","",入力!M39)</f>
        <v>521566009</v>
      </c>
      <c r="H60" s="18" t="str">
        <f>IF(入力!I39="","",入力!I39)</f>
        <v>松戸市立北部小学校</v>
      </c>
      <c r="I60" s="18">
        <f>IF(入力!G39="","",入力!G39)</f>
        <v>5</v>
      </c>
      <c r="J60" s="18">
        <f>IF(入力!P39="","",入力!P39)</f>
        <v>140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2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和栗</v>
      </c>
      <c r="D61" s="18" t="str">
        <f>IF(入力!E42="","",入力!E42)</f>
        <v>蓮</v>
      </c>
      <c r="E61" s="18" t="str">
        <f>IF(入力!C41="","",入力!C41)</f>
        <v>ワグリ</v>
      </c>
      <c r="F61" s="18" t="str">
        <f>IF(入力!E41="","",入力!E41)</f>
        <v>レン</v>
      </c>
      <c r="G61" s="18">
        <f>IF(入力!M41="","",入力!M41)</f>
        <v>523681151</v>
      </c>
      <c r="H61" s="18" t="str">
        <f>IF(入力!I41="","",入力!I41)</f>
        <v>市川市立稲越小学校</v>
      </c>
      <c r="I61" s="18">
        <f>IF(入力!G41="","",入力!G41)</f>
        <v>5</v>
      </c>
      <c r="J61" s="18">
        <f>IF(入力!P41="","",入力!P41)</f>
        <v>141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2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後藤</v>
      </c>
      <c r="D62" s="18" t="str">
        <f>IF(入力!E44="","",入力!E44)</f>
        <v>伊吹</v>
      </c>
      <c r="E62" s="18" t="str">
        <f>IF(入力!C43="","",入力!C43)</f>
        <v>ゴトウ</v>
      </c>
      <c r="F62" s="18" t="str">
        <f>IF(入力!E43="","",入力!E43)</f>
        <v>イブキ</v>
      </c>
      <c r="G62" s="18">
        <f>IF(入力!M43="","",入力!M43)</f>
        <v>525159153</v>
      </c>
      <c r="H62" s="18" t="str">
        <f>IF(入力!I43="","",入力!I43)</f>
        <v>松戸市立和名ヶ谷小学校</v>
      </c>
      <c r="I62" s="18">
        <f>IF(入力!G43="","",入力!G43)</f>
        <v>5</v>
      </c>
      <c r="J62" s="18">
        <f>IF(入力!P43="","",入力!P43)</f>
        <v>143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2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渡邊</v>
      </c>
      <c r="D63" s="18" t="str">
        <f>IF(入力!E46="","",入力!E46)</f>
        <v>陽太</v>
      </c>
      <c r="E63" s="18" t="str">
        <f>IF(入力!C45="","",入力!C45)</f>
        <v>ワタナベ</v>
      </c>
      <c r="F63" s="18" t="str">
        <f>IF(入力!E45="","",入力!E45)</f>
        <v>ヒナタ</v>
      </c>
      <c r="G63" s="18">
        <f>IF(入力!M45="","",入力!M45)</f>
        <v>525376321</v>
      </c>
      <c r="H63" s="18" t="str">
        <f>IF(入力!I45="","",入力!I45)</f>
        <v>松戸市立みのり台小学校</v>
      </c>
      <c r="I63" s="18">
        <f>IF(入力!G45="","",入力!G45)</f>
        <v>5</v>
      </c>
      <c r="J63" s="18">
        <f>IF(入力!P45="","",入力!P45)</f>
        <v>155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2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佐々木</v>
      </c>
      <c r="D64" s="18" t="str">
        <f>IF(入力!E48="","",入力!E48)</f>
        <v>大三朗</v>
      </c>
      <c r="E64" s="18" t="str">
        <f>IF(入力!C47="","",入力!C47)</f>
        <v>ササキ</v>
      </c>
      <c r="F64" s="18" t="str">
        <f>IF(入力!E47="","",入力!E47)</f>
        <v>ダイザブロウ</v>
      </c>
      <c r="G64" s="18">
        <f>IF(入力!M47="","",入力!M47)</f>
        <v>525568849</v>
      </c>
      <c r="H64" s="18" t="str">
        <f>IF(入力!I47="","",入力!I47)</f>
        <v>松戸市立和名ヶ谷小学校</v>
      </c>
      <c r="I64" s="18">
        <f>IF(入力!G47="","",入力!G47)</f>
        <v>5</v>
      </c>
      <c r="J64" s="18">
        <f>IF(入力!P47="","",入力!P47)</f>
        <v>141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2"/>
    </row>
    <row r="65" spans="1:41">
      <c r="A65" s="17">
        <f t="shared" si="0"/>
        <v>13</v>
      </c>
      <c r="B65" s="18">
        <f>IF(入力!B49="","",入力!B49)</f>
        <v>13</v>
      </c>
      <c r="C65" s="18" t="str">
        <f>IF(入力!C50="","",入力!C50)</f>
        <v>金子</v>
      </c>
      <c r="D65" s="18" t="str">
        <f>IF(入力!E50="","",入力!E50)</f>
        <v>晴人</v>
      </c>
      <c r="E65" s="18" t="str">
        <f>IF(入力!C49="","",入力!C49)</f>
        <v>カネコ</v>
      </c>
      <c r="F65" s="18" t="str">
        <f>IF(入力!E49="","",入力!E49)</f>
        <v>ハルト</v>
      </c>
      <c r="G65" s="18">
        <f>IF(入力!M49="","",入力!M49)</f>
        <v>525099046</v>
      </c>
      <c r="H65" s="18" t="str">
        <f>IF(入力!I49="","",入力!I49)</f>
        <v>松戸市立根木内小学校</v>
      </c>
      <c r="I65" s="18">
        <f>IF(入力!G49="","",入力!G49)</f>
        <v>4</v>
      </c>
      <c r="J65" s="18">
        <f>IF(入力!P49="","",入力!P49)</f>
        <v>147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2"/>
    </row>
    <row r="66" spans="1:41">
      <c r="A66" s="17">
        <f t="shared" si="0"/>
        <v>14</v>
      </c>
      <c r="B66" s="18">
        <f>IF(入力!B51="","",入力!B51)</f>
        <v>14</v>
      </c>
      <c r="C66" s="18" t="str">
        <f>IF(入力!C52="","",入力!C52)</f>
        <v>山口</v>
      </c>
      <c r="D66" s="18" t="str">
        <f>IF(入力!E52="","",入力!E52)</f>
        <v>遥</v>
      </c>
      <c r="E66" s="18" t="str">
        <f>IF(入力!C51="","",入力!C51)</f>
        <v>ヤマグチ</v>
      </c>
      <c r="F66" s="18" t="str">
        <f>IF(入力!E51="","",入力!E51)</f>
        <v>ハルカ</v>
      </c>
      <c r="G66" s="18">
        <f>IF(入力!M51="","",入力!M51)</f>
        <v>525428150</v>
      </c>
      <c r="H66" s="18" t="str">
        <f>IF(入力!I51="","",入力!I51)</f>
        <v>松戸市立東松戸小学校</v>
      </c>
      <c r="I66" s="18">
        <f>IF(入力!G51="","",入力!G51)</f>
        <v>3</v>
      </c>
      <c r="J66" s="18">
        <f>IF(入力!P51="","",入力!P51)</f>
        <v>145</v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2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2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2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2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2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2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2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2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2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2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2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2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2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2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2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2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2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2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2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2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2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2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2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2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2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2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2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2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2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2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2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2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2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2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2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2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2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2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2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2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2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2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2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2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2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2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2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2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2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2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2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2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2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2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2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2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2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2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2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2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2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2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2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2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2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2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2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2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2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2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2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2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2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2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2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2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2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2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2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2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2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2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2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2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2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2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2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2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2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2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2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2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2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2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2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2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2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2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2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2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2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2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2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2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2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2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2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2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2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2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2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2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2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2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2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2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2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2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2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2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2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2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2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2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2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2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2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2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2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2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2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2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2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2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2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2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2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2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2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2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2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2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2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2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2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2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2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2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2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2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2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2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2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2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2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2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2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2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2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2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2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2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2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2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2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2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2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2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2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2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2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2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2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2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2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2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2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2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2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2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2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2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2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2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2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2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2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2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2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2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2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2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2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2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2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2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2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2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2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2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2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2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2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2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2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2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2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2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2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2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2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2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2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2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2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2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2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2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2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2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2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2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2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2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2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2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2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2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2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2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2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2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2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2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2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2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2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2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2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2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2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2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2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2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2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2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2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2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2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2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2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2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2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2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2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2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2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2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2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2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2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2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2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2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2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2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2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2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2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2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2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2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2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2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2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2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2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2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2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2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2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2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2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2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2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2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2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ganeg</cp:lastModifiedBy>
  <dcterms:created xsi:type="dcterms:W3CDTF">2014-04-05T09:56:00Z</dcterms:created>
  <cp:lastPrinted>2016-05-09T15:17:00Z</cp:lastPrinted>
  <dcterms:modified xsi:type="dcterms:W3CDTF">2025-09-07T06:48:27Z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