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八千代台VBC 令和5年度/"/>
    </mc:Choice>
  </mc:AlternateContent>
  <xr:revisionPtr revIDLastSave="5" documentId="8_{5ABAF621-72F4-4A24-A7D1-62F019783B7B}" xr6:coauthVersionLast="47" xr6:coauthVersionMax="47" xr10:uidLastSave="{31B928F0-C644-4EF6-B144-0F780F10AA8A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<sst xmlns="http://schemas.openxmlformats.org/spreadsheetml/2006/main" count="279" uniqueCount="220">
  <si>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</si>
  <si>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</si>
  <si>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</si>
  <si>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</si>
  <si>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</si>
  <si>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</si>
  <si>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</si>
  <si>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</si>
  <si>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</si>
  <si>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</si>
  <si>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</si>
  <si>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</si>
  <si>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</si>
  <si>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</si>
  <si>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</si>
  <si>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</si>
  <si>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</si>
  <si>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</si>
  <si>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</si>
  <si>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</si>
  <si>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</si>
  <si>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</si>
  <si>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</si>
  <si>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</si>
  <si>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</si>
  <si>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</si>
  <si>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</si>
  <si>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</si>
  <si>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</si>
  <si>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</si>
  <si>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</si>
  <si>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</si>
  <si>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</si>
  <si>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</si>
  <si>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</si>
  <si>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</si>
  <si>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</si>
  <si>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</si>
  <si>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</si>
  <si>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</si>
  <si>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</si>
  <si>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</si>
  <si>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</si>
  <si>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</si>
  <si>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</si>
  <si>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</si>
  <si>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</si>
  <si>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</si>
  <si>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</si>
  <si>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</si>
  <si>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</si>
  <si>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</si>
  <si>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</si>
  <si>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</si>
  <si>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</si>
  <si>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</si>
  <si>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</si>
  <si>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</si>
  <si>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</si>
  <si>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</si>
  <si>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</si>
  <si>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</si>
  <si>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</si>
  <si>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</si>
  <si>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</si>
  <si>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</si>
  <si>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</si>
  <si>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</si>
  <si>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</si>
  <si>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</si>
  <si>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</si>
  <si>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</si>
  <si>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</si>
  <si>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</si>
  <si>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</si>
  <si>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</si>
  <si>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</si>
  <si>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</si>
  <si>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</si>
  <si>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</si>
  <si>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</si>
  <si>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</si>
  <si>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</si>
  <si>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</si>
  <si>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</si>
  <si>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</si>
  <si>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</si>
  <si>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</si>
  <si>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</si>
  <si>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</si>
  <si>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</si>
  <si>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</si>
  <si>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</si>
  <si>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</si>
  <si>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</si>
  <si>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</si>
  <si>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</si>
  <si>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</si>
  <si>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</si>
  <si>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</si>
  <si>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</si>
  <si>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</si>
  <si>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</si>
  <si>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</si>
  <si>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</si>
  <si>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</si>
  <si>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</si>
  <si>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</si>
  <si>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</si>
  <si>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</si>
  <si>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</si>
  <si>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</si>
  <si>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</si>
  <si>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</si>
  <si>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</si>
  <si>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</si>
  <si>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</si>
  <si>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</si>
  <si>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</si>
  <si>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</si>
  <si>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</si>
  <si>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</si>
  <si>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</si>
  <si>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</si>
  <si>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</si>
  <si>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</si>
  <si>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</si>
  <si>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</si>
  <si>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</si>
  <si>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</si>
  <si>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</si>
  <si>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</si>
  <si>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八千代台VBC</t>
    <rPh sb="0" eb="4">
      <t>ヤチヨダイ</t>
    </rPh>
    <phoneticPr fontId="2"/>
  </si>
  <si>
    <t>ヤチヨダイバレーボールクラブ</t>
    <phoneticPr fontId="2"/>
  </si>
  <si>
    <t>八千代市</t>
    <rPh sb="0" eb="4">
      <t>ヤチヨシ</t>
    </rPh>
    <phoneticPr fontId="2"/>
  </si>
  <si>
    <t>京成本</t>
    <rPh sb="0" eb="3">
      <t>ケイセイホン</t>
    </rPh>
    <phoneticPr fontId="2"/>
  </si>
  <si>
    <t>八千代台</t>
    <rPh sb="0" eb="4">
      <t>ヤチヨダイ</t>
    </rPh>
    <phoneticPr fontId="2"/>
  </si>
  <si>
    <t>橋本</t>
    <rPh sb="0" eb="2">
      <t>ハシモト</t>
    </rPh>
    <phoneticPr fontId="2"/>
  </si>
  <si>
    <t>和浩</t>
    <rPh sb="0" eb="2">
      <t>カズヒロ</t>
    </rPh>
    <phoneticPr fontId="2"/>
  </si>
  <si>
    <t>ハシモト</t>
    <phoneticPr fontId="2"/>
  </si>
  <si>
    <t>カズヒロ</t>
    <phoneticPr fontId="2"/>
  </si>
  <si>
    <t>豊田</t>
    <rPh sb="0" eb="2">
      <t>トヨダ</t>
    </rPh>
    <phoneticPr fontId="2"/>
  </si>
  <si>
    <t>啓子</t>
    <rPh sb="0" eb="2">
      <t>ケイコ</t>
    </rPh>
    <phoneticPr fontId="2"/>
  </si>
  <si>
    <t>トヨダ</t>
    <phoneticPr fontId="2"/>
  </si>
  <si>
    <t>ケイコ</t>
    <phoneticPr fontId="2"/>
  </si>
  <si>
    <t>276</t>
    <phoneticPr fontId="2"/>
  </si>
  <si>
    <t>0049</t>
    <phoneticPr fontId="2"/>
  </si>
  <si>
    <t>八千代市大和田新田1075-166</t>
    <rPh sb="0" eb="4">
      <t>ヤチヨシ</t>
    </rPh>
    <rPh sb="4" eb="9">
      <t>オオワダシンデン</t>
    </rPh>
    <phoneticPr fontId="2"/>
  </si>
  <si>
    <t>0031</t>
    <phoneticPr fontId="2"/>
  </si>
  <si>
    <t>八千代市八千代台北12-15-5</t>
    <rPh sb="0" eb="4">
      <t>ヤチヨシ</t>
    </rPh>
    <rPh sb="4" eb="8">
      <t>ヤチヨダイ</t>
    </rPh>
    <rPh sb="8" eb="9">
      <t>キタ</t>
    </rPh>
    <phoneticPr fontId="2"/>
  </si>
  <si>
    <t>090</t>
    <phoneticPr fontId="2"/>
  </si>
  <si>
    <t>5225</t>
    <phoneticPr fontId="2"/>
  </si>
  <si>
    <t>0849</t>
    <phoneticPr fontId="2"/>
  </si>
  <si>
    <t>090-</t>
    <phoneticPr fontId="2"/>
  </si>
  <si>
    <t>7834</t>
    <phoneticPr fontId="2"/>
  </si>
  <si>
    <t>1422</t>
    <phoneticPr fontId="2"/>
  </si>
  <si>
    <t>会田</t>
    <rPh sb="0" eb="2">
      <t>アイダ</t>
    </rPh>
    <phoneticPr fontId="2"/>
  </si>
  <si>
    <t>アイダ</t>
    <phoneticPr fontId="2"/>
  </si>
  <si>
    <t>サトミ</t>
    <phoneticPr fontId="2"/>
  </si>
  <si>
    <t>智美</t>
    <rPh sb="0" eb="2">
      <t>サトミ</t>
    </rPh>
    <phoneticPr fontId="2"/>
  </si>
  <si>
    <t>八千代市八千代台北9-12-6</t>
    <rPh sb="0" eb="4">
      <t>ヤチヨシ</t>
    </rPh>
    <rPh sb="4" eb="9">
      <t>ヤチヨダイキタ</t>
    </rPh>
    <phoneticPr fontId="2"/>
  </si>
  <si>
    <t>5527</t>
    <phoneticPr fontId="2"/>
  </si>
  <si>
    <t>3208</t>
    <phoneticPr fontId="2"/>
  </si>
  <si>
    <t>井上</t>
    <rPh sb="0" eb="2">
      <t>イノウエ</t>
    </rPh>
    <phoneticPr fontId="2"/>
  </si>
  <si>
    <t>イノウエ</t>
    <phoneticPr fontId="2"/>
  </si>
  <si>
    <t>ソラ</t>
    <phoneticPr fontId="2"/>
  </si>
  <si>
    <t>宙飛</t>
    <rPh sb="0" eb="1">
      <t>チュウ</t>
    </rPh>
    <rPh sb="1" eb="2">
      <t>ト</t>
    </rPh>
    <phoneticPr fontId="2"/>
  </si>
  <si>
    <t>イシイ</t>
    <phoneticPr fontId="2"/>
  </si>
  <si>
    <t>石井</t>
    <rPh sb="0" eb="2">
      <t>イシイ</t>
    </rPh>
    <phoneticPr fontId="2"/>
  </si>
  <si>
    <t>カイ</t>
    <phoneticPr fontId="2"/>
  </si>
  <si>
    <t>快</t>
    <rPh sb="0" eb="1">
      <t>カイ</t>
    </rPh>
    <phoneticPr fontId="2"/>
  </si>
  <si>
    <t>タナベ</t>
    <phoneticPr fontId="2"/>
  </si>
  <si>
    <t>田辺</t>
    <rPh sb="0" eb="2">
      <t>タナベ</t>
    </rPh>
    <phoneticPr fontId="2"/>
  </si>
  <si>
    <t>ケイゴ</t>
    <phoneticPr fontId="2"/>
  </si>
  <si>
    <t>圭梧</t>
    <rPh sb="0" eb="1">
      <t>ケイ</t>
    </rPh>
    <rPh sb="1" eb="2">
      <t>ゴ</t>
    </rPh>
    <phoneticPr fontId="2"/>
  </si>
  <si>
    <t>ヨコザワ</t>
    <phoneticPr fontId="2"/>
  </si>
  <si>
    <t>横澤</t>
    <rPh sb="0" eb="2">
      <t>ヨコザワ</t>
    </rPh>
    <phoneticPr fontId="2"/>
  </si>
  <si>
    <t>タツムネ</t>
    <phoneticPr fontId="2"/>
  </si>
  <si>
    <t>龍宗</t>
    <rPh sb="0" eb="2">
      <t>タツムネ</t>
    </rPh>
    <phoneticPr fontId="2"/>
  </si>
  <si>
    <t>ニシノ</t>
    <phoneticPr fontId="2"/>
  </si>
  <si>
    <t>西野</t>
    <rPh sb="0" eb="2">
      <t>ニシノ</t>
    </rPh>
    <phoneticPr fontId="2"/>
  </si>
  <si>
    <t>アカネ</t>
    <phoneticPr fontId="2"/>
  </si>
  <si>
    <t>朱寧</t>
    <rPh sb="0" eb="1">
      <t>シュ</t>
    </rPh>
    <rPh sb="1" eb="2">
      <t>ネイ</t>
    </rPh>
    <phoneticPr fontId="2"/>
  </si>
  <si>
    <t>キノシタ</t>
    <phoneticPr fontId="2"/>
  </si>
  <si>
    <t>木下</t>
    <rPh sb="0" eb="2">
      <t>キノシタ</t>
    </rPh>
    <phoneticPr fontId="2"/>
  </si>
  <si>
    <t>ヨウジ</t>
    <phoneticPr fontId="2"/>
  </si>
  <si>
    <t>陽路</t>
    <rPh sb="0" eb="1">
      <t>ヨウ</t>
    </rPh>
    <rPh sb="1" eb="2">
      <t>ジ</t>
    </rPh>
    <phoneticPr fontId="2"/>
  </si>
  <si>
    <t>コボリ</t>
    <phoneticPr fontId="2"/>
  </si>
  <si>
    <t>小堀</t>
    <rPh sb="0" eb="2">
      <t>コボリ</t>
    </rPh>
    <phoneticPr fontId="2"/>
  </si>
  <si>
    <t>マキ</t>
    <phoneticPr fontId="2"/>
  </si>
  <si>
    <t>茉紀</t>
    <rPh sb="0" eb="1">
      <t>マツ</t>
    </rPh>
    <rPh sb="1" eb="2">
      <t>ノリ</t>
    </rPh>
    <phoneticPr fontId="2"/>
  </si>
  <si>
    <t>マルヤマ</t>
    <phoneticPr fontId="2"/>
  </si>
  <si>
    <t>丸山</t>
    <rPh sb="0" eb="2">
      <t>マルヤマ</t>
    </rPh>
    <phoneticPr fontId="2"/>
  </si>
  <si>
    <t>ハナ</t>
    <phoneticPr fontId="2"/>
  </si>
  <si>
    <t>花奈</t>
    <rPh sb="0" eb="1">
      <t>ハナ</t>
    </rPh>
    <rPh sb="1" eb="2">
      <t>ナ</t>
    </rPh>
    <phoneticPr fontId="2"/>
  </si>
  <si>
    <t>トリコシ</t>
    <phoneticPr fontId="2"/>
  </si>
  <si>
    <t>鳥越</t>
    <rPh sb="0" eb="2">
      <t>トリコシ</t>
    </rPh>
    <phoneticPr fontId="2"/>
  </si>
  <si>
    <t>コウキ</t>
    <phoneticPr fontId="2"/>
  </si>
  <si>
    <t>鴻輝</t>
    <rPh sb="0" eb="1">
      <t>コウ</t>
    </rPh>
    <rPh sb="1" eb="2">
      <t>キ</t>
    </rPh>
    <phoneticPr fontId="2"/>
  </si>
  <si>
    <t>公津の杜小学校</t>
    <rPh sb="0" eb="2">
      <t>コウズ</t>
    </rPh>
    <rPh sb="3" eb="4">
      <t>モリ</t>
    </rPh>
    <rPh sb="4" eb="7">
      <t>ショウガッコウ</t>
    </rPh>
    <phoneticPr fontId="2"/>
  </si>
  <si>
    <t>八千代台西小学校</t>
    <rPh sb="0" eb="8">
      <t>ヤチヨダイニシショウガッコウ</t>
    </rPh>
    <phoneticPr fontId="2"/>
  </si>
  <si>
    <t>村上小学校</t>
    <rPh sb="0" eb="5">
      <t>ムラカミショウガッコウ</t>
    </rPh>
    <phoneticPr fontId="2"/>
  </si>
  <si>
    <t>勝田台南小学校</t>
    <rPh sb="0" eb="7">
      <t>カツタダイミナミショウガッコウ</t>
    </rPh>
    <phoneticPr fontId="2"/>
  </si>
  <si>
    <t>咲良</t>
    <rPh sb="0" eb="2">
      <t>サクラ</t>
    </rPh>
    <phoneticPr fontId="2"/>
  </si>
  <si>
    <t>サクラ</t>
    <phoneticPr fontId="2"/>
  </si>
  <si>
    <t>八千代台東小学校</t>
    <rPh sb="0" eb="5">
      <t>ヤチヨダイヒガシ</t>
    </rPh>
    <rPh sb="5" eb="8">
      <t>ショウガッコウ</t>
    </rPh>
    <phoneticPr fontId="2"/>
  </si>
  <si>
    <t>八千代台東小学校</t>
    <rPh sb="0" eb="8">
      <t>ヤチヨダイヒガシショウガッコウ</t>
    </rPh>
    <phoneticPr fontId="2"/>
  </si>
  <si>
    <t>新木戸小学校</t>
    <rPh sb="0" eb="1">
      <t>シン</t>
    </rPh>
    <rPh sb="1" eb="3">
      <t>キド</t>
    </rPh>
    <rPh sb="3" eb="6">
      <t>ショウガッコウ</t>
    </rPh>
    <phoneticPr fontId="2"/>
  </si>
  <si>
    <t>間野台小学校</t>
    <phoneticPr fontId="2"/>
  </si>
  <si>
    <t>大和田南小学校</t>
    <rPh sb="0" eb="3">
      <t>オオワダ</t>
    </rPh>
    <rPh sb="3" eb="4">
      <t>ミナミ</t>
    </rPh>
    <rPh sb="4" eb="7">
      <t>ショウガッコウ</t>
    </rPh>
    <phoneticPr fontId="2"/>
  </si>
  <si>
    <t>①</t>
    <phoneticPr fontId="2"/>
  </si>
  <si>
    <t>リナ</t>
    <phoneticPr fontId="2"/>
  </si>
  <si>
    <t>里菜</t>
    <rPh sb="0" eb="2">
      <t>リナ</t>
    </rPh>
    <phoneticPr fontId="2"/>
  </si>
  <si>
    <t>西高津小学校</t>
    <rPh sb="0" eb="3">
      <t>ニシタカツ</t>
    </rPh>
    <rPh sb="3" eb="6">
      <t>ショウガッコウ</t>
    </rPh>
    <phoneticPr fontId="2"/>
  </si>
  <si>
    <t>カワチ</t>
    <phoneticPr fontId="2"/>
  </si>
  <si>
    <t>河地</t>
    <rPh sb="0" eb="2">
      <t>カワチ</t>
    </rPh>
    <phoneticPr fontId="2"/>
  </si>
  <si>
    <t>キッペイ</t>
    <phoneticPr fontId="2"/>
  </si>
  <si>
    <t>桔平</t>
    <rPh sb="0" eb="2">
      <t>キッペイ</t>
    </rPh>
    <phoneticPr fontId="2"/>
  </si>
  <si>
    <t>八千代台小学校</t>
    <rPh sb="0" eb="7">
      <t>ヤチヨダイショウガッコウ</t>
    </rPh>
    <phoneticPr fontId="2"/>
  </si>
  <si>
    <t>八千代台VBC2回目の混合挑戦です！キャプテン井上が頑張り屋のメンバーを引っ張り再び決勝大会を目指します！仲良く元気いっぱいのミラクルバレーで勝利をつかめ！！</t>
    <rPh sb="0" eb="4">
      <t>ヤチヨダイ</t>
    </rPh>
    <rPh sb="8" eb="10">
      <t>カイメ</t>
    </rPh>
    <rPh sb="11" eb="13">
      <t>コンゴウ</t>
    </rPh>
    <rPh sb="13" eb="15">
      <t>チョウセン</t>
    </rPh>
    <rPh sb="23" eb="25">
      <t>イノウエ</t>
    </rPh>
    <rPh sb="26" eb="28">
      <t>ガンバ</t>
    </rPh>
    <rPh sb="29" eb="30">
      <t>ヤ</t>
    </rPh>
    <rPh sb="36" eb="37">
      <t>ヒ</t>
    </rPh>
    <rPh sb="38" eb="39">
      <t>パ</t>
    </rPh>
    <rPh sb="40" eb="41">
      <t>フタタ</t>
    </rPh>
    <rPh sb="42" eb="46">
      <t>ケッショウタイカイ</t>
    </rPh>
    <rPh sb="47" eb="49">
      <t>メザ</t>
    </rPh>
    <rPh sb="53" eb="55">
      <t>ナカヨ</t>
    </rPh>
    <rPh sb="56" eb="58">
      <t>ゲンキ</t>
    </rPh>
    <rPh sb="71" eb="73">
      <t>ショウリ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</si>
</sst>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4" zoomScale="78" zoomScaleNormal="100" workbookViewId="0">
      <selection activeCell="V55" sqref="V55:AF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>
      <c r="A2" s="193" t="s">
        <v>121</v>
      </c>
      <c r="B2" s="194"/>
      <c r="C2" s="195" t="s">
        <v>133</v>
      </c>
      <c r="D2" s="196"/>
      <c r="E2" s="196"/>
      <c r="F2" s="196"/>
      <c r="G2" s="196"/>
      <c r="H2" s="196"/>
      <c r="I2" s="197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92" t="s">
        <v>101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8" t="s">
        <v>122</v>
      </c>
      <c r="B3" s="199"/>
      <c r="C3" s="200" t="s">
        <v>132</v>
      </c>
      <c r="D3" s="201"/>
      <c r="E3" s="201"/>
      <c r="F3" s="201"/>
      <c r="G3" s="201"/>
      <c r="H3" s="201"/>
      <c r="I3" s="202"/>
      <c r="J3" s="59" t="s">
        <v>93</v>
      </c>
      <c r="K3" s="60"/>
      <c r="L3" s="60"/>
      <c r="M3" s="60"/>
      <c r="N3" s="60"/>
      <c r="O3" s="61"/>
      <c r="P3" s="190" t="s">
        <v>134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79" t="s">
        <v>123</v>
      </c>
      <c r="B4" s="80"/>
      <c r="C4" s="69">
        <v>430061781</v>
      </c>
      <c r="D4" s="70"/>
      <c r="E4" s="70"/>
      <c r="F4" s="70"/>
      <c r="G4" s="70"/>
      <c r="H4" s="70"/>
      <c r="I4" s="71"/>
      <c r="J4" s="89" t="s">
        <v>117</v>
      </c>
      <c r="K4" s="90"/>
      <c r="L4" s="90"/>
      <c r="M4" s="90"/>
      <c r="N4" s="90"/>
      <c r="O4" s="91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1" t="s">
        <v>116</v>
      </c>
      <c r="B5" s="82"/>
      <c r="C5" s="72">
        <v>435043132</v>
      </c>
      <c r="D5" s="73"/>
      <c r="E5" s="73"/>
      <c r="F5" s="73"/>
      <c r="G5" s="73"/>
      <c r="H5" s="73"/>
      <c r="I5" s="74"/>
      <c r="J5" s="122">
        <v>34007</v>
      </c>
      <c r="K5" s="122"/>
      <c r="L5" s="122"/>
      <c r="M5" s="122"/>
      <c r="N5" s="122"/>
      <c r="O5" s="122"/>
      <c r="P5" s="177" t="s">
        <v>135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7" t="s">
        <v>136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8" t="s">
        <v>107</v>
      </c>
      <c r="D6" s="209"/>
      <c r="E6" s="182" t="s">
        <v>108</v>
      </c>
      <c r="F6" s="183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6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5"/>
      <c r="B7" s="76"/>
      <c r="C7" s="111" t="s">
        <v>139</v>
      </c>
      <c r="D7" s="87"/>
      <c r="E7" s="112" t="s">
        <v>140</v>
      </c>
      <c r="F7" s="88"/>
      <c r="G7" s="68">
        <v>500375791</v>
      </c>
      <c r="H7" s="68"/>
      <c r="I7" s="68"/>
      <c r="J7" s="68"/>
      <c r="K7" s="68"/>
      <c r="L7" s="68"/>
      <c r="M7" s="68">
        <v>515820</v>
      </c>
      <c r="N7" s="68"/>
      <c r="O7" s="68"/>
      <c r="P7" s="65" t="s">
        <v>7</v>
      </c>
      <c r="Q7" s="66"/>
      <c r="R7" s="85" t="s">
        <v>145</v>
      </c>
      <c r="S7" s="85"/>
      <c r="T7" s="85"/>
      <c r="U7" s="85"/>
      <c r="V7" s="27" t="s">
        <v>8</v>
      </c>
      <c r="W7" s="83" t="s">
        <v>146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3" t="s">
        <v>150</v>
      </c>
      <c r="AM7" s="124"/>
      <c r="AN7" s="124"/>
      <c r="AO7" s="124"/>
      <c r="AP7" s="124"/>
      <c r="AQ7" s="124"/>
      <c r="AR7" s="124"/>
      <c r="AS7" s="36" t="s">
        <v>10</v>
      </c>
      <c r="AT7" s="235">
        <v>37</v>
      </c>
    </row>
    <row r="8" spans="1:51" ht="18" customHeight="1">
      <c r="A8" s="75"/>
      <c r="B8" s="76"/>
      <c r="C8" s="114" t="s">
        <v>137</v>
      </c>
      <c r="D8" s="115"/>
      <c r="E8" s="116" t="s">
        <v>138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5" t="s">
        <v>147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7" t="s">
        <v>151</v>
      </c>
      <c r="AL8" s="128"/>
      <c r="AM8" s="128"/>
      <c r="AN8" s="128"/>
      <c r="AO8" s="37" t="s">
        <v>11</v>
      </c>
      <c r="AP8" s="129" t="s">
        <v>152</v>
      </c>
      <c r="AQ8" s="128"/>
      <c r="AR8" s="128"/>
      <c r="AS8" s="130"/>
      <c r="AT8" s="235"/>
    </row>
    <row r="9" spans="1:51" ht="14.5" customHeight="1">
      <c r="A9" s="75" t="s">
        <v>82</v>
      </c>
      <c r="B9" s="76"/>
      <c r="C9" s="111" t="s">
        <v>143</v>
      </c>
      <c r="D9" s="87"/>
      <c r="E9" s="112" t="s">
        <v>144</v>
      </c>
      <c r="F9" s="88"/>
      <c r="G9" s="68">
        <v>507374679</v>
      </c>
      <c r="H9" s="68"/>
      <c r="I9" s="68"/>
      <c r="J9" s="68">
        <v>18449</v>
      </c>
      <c r="K9" s="68"/>
      <c r="L9" s="68"/>
      <c r="M9" s="68">
        <v>433454</v>
      </c>
      <c r="N9" s="68"/>
      <c r="O9" s="68"/>
      <c r="P9" s="65" t="s">
        <v>7</v>
      </c>
      <c r="Q9" s="66"/>
      <c r="R9" s="131" t="s">
        <v>145</v>
      </c>
      <c r="S9" s="85"/>
      <c r="T9" s="85"/>
      <c r="U9" s="85"/>
      <c r="V9" s="27" t="s">
        <v>8</v>
      </c>
      <c r="W9" s="83" t="s">
        <v>148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125</v>
      </c>
      <c r="AL9" s="123" t="s">
        <v>153</v>
      </c>
      <c r="AM9" s="124"/>
      <c r="AN9" s="124"/>
      <c r="AO9" s="124"/>
      <c r="AP9" s="124"/>
      <c r="AQ9" s="124"/>
      <c r="AR9" s="124"/>
      <c r="AS9" s="36" t="s">
        <v>126</v>
      </c>
      <c r="AT9" s="236">
        <v>60</v>
      </c>
    </row>
    <row r="10" spans="1:51" ht="18" customHeight="1">
      <c r="A10" s="75"/>
      <c r="B10" s="76"/>
      <c r="C10" s="114" t="s">
        <v>141</v>
      </c>
      <c r="D10" s="115"/>
      <c r="E10" s="116" t="s">
        <v>142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5" t="s">
        <v>149</v>
      </c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85"/>
      <c r="AK10" s="127" t="s">
        <v>154</v>
      </c>
      <c r="AL10" s="128"/>
      <c r="AM10" s="128"/>
      <c r="AN10" s="128"/>
      <c r="AO10" s="37" t="s">
        <v>127</v>
      </c>
      <c r="AP10" s="129" t="s">
        <v>155</v>
      </c>
      <c r="AQ10" s="128"/>
      <c r="AR10" s="128"/>
      <c r="AS10" s="130"/>
      <c r="AT10" s="236"/>
    </row>
    <row r="11" spans="1:51" ht="14.5" customHeight="1">
      <c r="A11" s="75" t="s">
        <v>83</v>
      </c>
      <c r="B11" s="76"/>
      <c r="C11" s="140"/>
      <c r="D11" s="87"/>
      <c r="E11" s="87"/>
      <c r="F11" s="88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/>
      <c r="S11" s="85"/>
      <c r="T11" s="85"/>
      <c r="U11" s="85"/>
      <c r="V11" s="27" t="s">
        <v>8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125</v>
      </c>
      <c r="AL11" s="124"/>
      <c r="AM11" s="124"/>
      <c r="AN11" s="124"/>
      <c r="AO11" s="124"/>
      <c r="AP11" s="124"/>
      <c r="AQ11" s="124"/>
      <c r="AR11" s="124"/>
      <c r="AS11" s="36" t="s">
        <v>126</v>
      </c>
      <c r="AT11" s="236"/>
    </row>
    <row r="12" spans="1:51" ht="18" customHeight="1">
      <c r="A12" s="75"/>
      <c r="B12" s="76"/>
      <c r="C12" s="189"/>
      <c r="D12" s="115"/>
      <c r="E12" s="115"/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84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85"/>
      <c r="AK12" s="186"/>
      <c r="AL12" s="128"/>
      <c r="AM12" s="128"/>
      <c r="AN12" s="128"/>
      <c r="AO12" s="37" t="s">
        <v>127</v>
      </c>
      <c r="AP12" s="128"/>
      <c r="AQ12" s="128"/>
      <c r="AR12" s="128"/>
      <c r="AS12" s="130"/>
      <c r="AT12" s="236"/>
    </row>
    <row r="13" spans="1:51" ht="15" customHeight="1">
      <c r="A13" s="75" t="s">
        <v>84</v>
      </c>
      <c r="B13" s="76"/>
      <c r="C13" s="140" t="s">
        <v>139</v>
      </c>
      <c r="D13" s="87"/>
      <c r="E13" s="87" t="s">
        <v>140</v>
      </c>
      <c r="F13" s="88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69"/>
      <c r="S13" s="169"/>
      <c r="T13" s="169"/>
      <c r="U13" s="169"/>
      <c r="V13" s="26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38"/>
      <c r="AL13" s="162"/>
      <c r="AM13" s="162"/>
      <c r="AN13" s="162"/>
      <c r="AO13" s="162"/>
      <c r="AP13" s="162"/>
      <c r="AQ13" s="162"/>
      <c r="AR13" s="162"/>
      <c r="AS13" s="39"/>
      <c r="AT13" s="237"/>
    </row>
    <row r="14" spans="1:51" ht="18" customHeight="1">
      <c r="A14" s="75"/>
      <c r="B14" s="76"/>
      <c r="C14" s="114" t="s">
        <v>137</v>
      </c>
      <c r="D14" s="115"/>
      <c r="E14" s="115" t="s">
        <v>138</v>
      </c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0"/>
      <c r="AP14" s="167"/>
      <c r="AQ14" s="167"/>
      <c r="AR14" s="167"/>
      <c r="AS14" s="168"/>
      <c r="AT14" s="237"/>
    </row>
    <row r="15" spans="1:51" ht="15" customHeight="1">
      <c r="A15" s="121" t="s">
        <v>98</v>
      </c>
      <c r="B15" s="76"/>
      <c r="C15" s="111" t="s">
        <v>157</v>
      </c>
      <c r="D15" s="87"/>
      <c r="E15" s="112" t="s">
        <v>158</v>
      </c>
      <c r="F15" s="88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131" t="s">
        <v>145</v>
      </c>
      <c r="S15" s="85"/>
      <c r="T15" s="85"/>
      <c r="U15" s="85"/>
      <c r="V15" s="27" t="s">
        <v>8</v>
      </c>
      <c r="W15" s="83" t="s">
        <v>148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125</v>
      </c>
      <c r="AL15" s="123" t="s">
        <v>150</v>
      </c>
      <c r="AM15" s="124"/>
      <c r="AN15" s="124"/>
      <c r="AO15" s="124"/>
      <c r="AP15" s="124"/>
      <c r="AQ15" s="124"/>
      <c r="AR15" s="124"/>
      <c r="AS15" s="36" t="s">
        <v>126</v>
      </c>
      <c r="AT15" s="236">
        <v>57</v>
      </c>
    </row>
    <row r="16" spans="1:51" ht="18" customHeight="1">
      <c r="A16" s="75"/>
      <c r="B16" s="76"/>
      <c r="C16" s="114" t="s">
        <v>156</v>
      </c>
      <c r="D16" s="115"/>
      <c r="E16" s="116" t="s">
        <v>159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5" t="s">
        <v>160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85"/>
      <c r="AK16" s="127" t="s">
        <v>161</v>
      </c>
      <c r="AL16" s="128"/>
      <c r="AM16" s="128"/>
      <c r="AN16" s="128"/>
      <c r="AO16" s="37" t="s">
        <v>127</v>
      </c>
      <c r="AP16" s="129" t="s">
        <v>162</v>
      </c>
      <c r="AQ16" s="128"/>
      <c r="AR16" s="128"/>
      <c r="AS16" s="130"/>
      <c r="AT16" s="236"/>
    </row>
    <row r="17" spans="1:46">
      <c r="A17" s="75" t="s">
        <v>0</v>
      </c>
      <c r="B17" s="76"/>
      <c r="C17" s="135" t="str">
        <f>IF(P16="","",P16)</f>
        <v>八千代市八千代台北9-12-6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76"/>
      <c r="C19" s="135" t="str">
        <f>IF(AL15="","",AL15&amp;"-"&amp;AK16&amp;"-"&amp;AP16)</f>
        <v>090-5527-3208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76"/>
      <c r="C21" s="53">
        <v>90</v>
      </c>
      <c r="D21" s="54"/>
      <c r="E21" s="54">
        <v>5527</v>
      </c>
      <c r="F21" s="54"/>
      <c r="G21" s="54">
        <v>3208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19" t="s">
        <v>130</v>
      </c>
      <c r="B23" s="118" t="s">
        <v>86</v>
      </c>
      <c r="C23" s="136" t="s">
        <v>105</v>
      </c>
      <c r="D23" s="137"/>
      <c r="E23" s="138" t="s">
        <v>106</v>
      </c>
      <c r="F23" s="139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205" t="s">
        <v>99</v>
      </c>
      <c r="Q23" s="118"/>
      <c r="R23" s="118"/>
      <c r="S23" s="118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0"/>
      <c r="B24" s="76"/>
      <c r="C24" s="147" t="s">
        <v>103</v>
      </c>
      <c r="D24" s="148"/>
      <c r="E24" s="149" t="s">
        <v>104</v>
      </c>
      <c r="F24" s="150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7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7">
        <v>1</v>
      </c>
      <c r="B25" s="109" t="s">
        <v>210</v>
      </c>
      <c r="C25" s="111" t="s">
        <v>164</v>
      </c>
      <c r="D25" s="87"/>
      <c r="E25" s="112" t="s">
        <v>165</v>
      </c>
      <c r="F25" s="88"/>
      <c r="G25" s="98">
        <v>6</v>
      </c>
      <c r="H25" s="94"/>
      <c r="I25" s="92" t="s">
        <v>199</v>
      </c>
      <c r="J25" s="93"/>
      <c r="K25" s="93"/>
      <c r="L25" s="94"/>
      <c r="M25" s="98">
        <v>521831923</v>
      </c>
      <c r="N25" s="93"/>
      <c r="O25" s="94"/>
      <c r="P25" s="98">
        <v>156</v>
      </c>
      <c r="Q25" s="93"/>
      <c r="R25" s="93"/>
      <c r="S25" s="93"/>
      <c r="T25" s="99"/>
      <c r="U25" s="1"/>
      <c r="V25" s="1"/>
      <c r="W25" s="1"/>
      <c r="X25" s="1"/>
      <c r="Y25" s="101">
        <v>11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8"/>
      <c r="B26" s="110"/>
      <c r="C26" s="114" t="s">
        <v>163</v>
      </c>
      <c r="D26" s="115"/>
      <c r="E26" s="116" t="s">
        <v>166</v>
      </c>
      <c r="F26" s="117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7">
        <v>2</v>
      </c>
      <c r="B27" s="109">
        <v>2</v>
      </c>
      <c r="C27" s="111" t="s">
        <v>167</v>
      </c>
      <c r="D27" s="87"/>
      <c r="E27" s="112" t="s">
        <v>169</v>
      </c>
      <c r="F27" s="88"/>
      <c r="G27" s="98">
        <v>6</v>
      </c>
      <c r="H27" s="94"/>
      <c r="I27" s="92" t="s">
        <v>200</v>
      </c>
      <c r="J27" s="93"/>
      <c r="K27" s="93"/>
      <c r="L27" s="94"/>
      <c r="M27" s="98">
        <v>522738207</v>
      </c>
      <c r="N27" s="93"/>
      <c r="O27" s="94"/>
      <c r="P27" s="98">
        <v>157</v>
      </c>
      <c r="Q27" s="93"/>
      <c r="R27" s="93"/>
      <c r="S27" s="93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8"/>
      <c r="B28" s="110"/>
      <c r="C28" s="114" t="s">
        <v>168</v>
      </c>
      <c r="D28" s="115"/>
      <c r="E28" s="116" t="s">
        <v>170</v>
      </c>
      <c r="F28" s="117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7">
        <v>3</v>
      </c>
      <c r="B29" s="109">
        <v>3</v>
      </c>
      <c r="C29" s="111" t="s">
        <v>175</v>
      </c>
      <c r="D29" s="87"/>
      <c r="E29" s="112" t="s">
        <v>177</v>
      </c>
      <c r="F29" s="88"/>
      <c r="G29" s="98">
        <v>6</v>
      </c>
      <c r="H29" s="94"/>
      <c r="I29" s="92" t="s">
        <v>202</v>
      </c>
      <c r="J29" s="93"/>
      <c r="K29" s="93"/>
      <c r="L29" s="94"/>
      <c r="M29" s="98">
        <v>522738191</v>
      </c>
      <c r="N29" s="93"/>
      <c r="O29" s="94"/>
      <c r="P29" s="98">
        <v>147</v>
      </c>
      <c r="Q29" s="93"/>
      <c r="R29" s="93"/>
      <c r="S29" s="93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8"/>
      <c r="B30" s="110"/>
      <c r="C30" s="114" t="s">
        <v>176</v>
      </c>
      <c r="D30" s="115"/>
      <c r="E30" s="116" t="s">
        <v>178</v>
      </c>
      <c r="F30" s="117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7">
        <v>4</v>
      </c>
      <c r="B31" s="109">
        <v>4</v>
      </c>
      <c r="C31" s="111" t="s">
        <v>171</v>
      </c>
      <c r="D31" s="87"/>
      <c r="E31" s="112" t="s">
        <v>173</v>
      </c>
      <c r="F31" s="88"/>
      <c r="G31" s="98">
        <v>6</v>
      </c>
      <c r="H31" s="94"/>
      <c r="I31" s="92" t="s">
        <v>201</v>
      </c>
      <c r="J31" s="93"/>
      <c r="K31" s="93"/>
      <c r="L31" s="94"/>
      <c r="M31" s="98">
        <v>522738184</v>
      </c>
      <c r="N31" s="93"/>
      <c r="O31" s="94"/>
      <c r="P31" s="98">
        <v>147</v>
      </c>
      <c r="Q31" s="93"/>
      <c r="R31" s="93"/>
      <c r="S31" s="93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8"/>
      <c r="B32" s="110"/>
      <c r="C32" s="114" t="s">
        <v>172</v>
      </c>
      <c r="D32" s="115"/>
      <c r="E32" s="116" t="s">
        <v>174</v>
      </c>
      <c r="F32" s="117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100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7">
        <v>5</v>
      </c>
      <c r="B33" s="109">
        <v>5</v>
      </c>
      <c r="C33" s="111" t="s">
        <v>179</v>
      </c>
      <c r="D33" s="87"/>
      <c r="E33" s="112" t="s">
        <v>181</v>
      </c>
      <c r="F33" s="88"/>
      <c r="G33" s="98">
        <v>5</v>
      </c>
      <c r="H33" s="94"/>
      <c r="I33" s="92" t="s">
        <v>209</v>
      </c>
      <c r="J33" s="93"/>
      <c r="K33" s="93"/>
      <c r="L33" s="94"/>
      <c r="M33" s="98">
        <v>521915968</v>
      </c>
      <c r="N33" s="93"/>
      <c r="O33" s="94"/>
      <c r="P33" s="98">
        <v>150</v>
      </c>
      <c r="Q33" s="93"/>
      <c r="R33" s="93"/>
      <c r="S33" s="93"/>
      <c r="T33" s="99"/>
      <c r="U33" s="1"/>
      <c r="V33" s="1"/>
      <c r="W33" s="1"/>
      <c r="X33" s="1"/>
      <c r="Y33" s="203">
        <v>1</v>
      </c>
      <c r="Z33" s="93"/>
      <c r="AA33" s="93"/>
      <c r="AB33" s="93"/>
      <c r="AC33" s="93"/>
      <c r="AD33" s="93"/>
      <c r="AE33" s="93"/>
      <c r="AF33" s="93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8"/>
      <c r="B34" s="110"/>
      <c r="C34" s="114" t="s">
        <v>180</v>
      </c>
      <c r="D34" s="115"/>
      <c r="E34" s="116" t="s">
        <v>182</v>
      </c>
      <c r="F34" s="117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100"/>
      <c r="U34" s="1"/>
      <c r="V34" s="1"/>
      <c r="W34" s="1"/>
      <c r="X34" s="1"/>
      <c r="Y34" s="204"/>
      <c r="Z34" s="153"/>
      <c r="AA34" s="153"/>
      <c r="AB34" s="153"/>
      <c r="AC34" s="153"/>
      <c r="AD34" s="153"/>
      <c r="AE34" s="153"/>
      <c r="AF34" s="153"/>
      <c r="AG34" s="1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7">
        <v>6</v>
      </c>
      <c r="B35" s="109">
        <v>6</v>
      </c>
      <c r="C35" s="111" t="s">
        <v>183</v>
      </c>
      <c r="D35" s="87"/>
      <c r="E35" s="112" t="s">
        <v>185</v>
      </c>
      <c r="F35" s="88"/>
      <c r="G35" s="98">
        <v>4</v>
      </c>
      <c r="H35" s="94"/>
      <c r="I35" s="92" t="s">
        <v>208</v>
      </c>
      <c r="J35" s="93"/>
      <c r="K35" s="93"/>
      <c r="L35" s="94"/>
      <c r="M35" s="98">
        <v>521688220</v>
      </c>
      <c r="N35" s="93"/>
      <c r="O35" s="94"/>
      <c r="P35" s="98">
        <v>148</v>
      </c>
      <c r="Q35" s="93"/>
      <c r="R35" s="93"/>
      <c r="S35" s="93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8"/>
      <c r="B36" s="110"/>
      <c r="C36" s="114" t="s">
        <v>184</v>
      </c>
      <c r="D36" s="115"/>
      <c r="E36" s="116" t="s">
        <v>186</v>
      </c>
      <c r="F36" s="117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7">
        <v>7</v>
      </c>
      <c r="B37" s="109">
        <v>7</v>
      </c>
      <c r="C37" s="111" t="s">
        <v>187</v>
      </c>
      <c r="D37" s="87"/>
      <c r="E37" s="112" t="s">
        <v>189</v>
      </c>
      <c r="F37" s="88"/>
      <c r="G37" s="98">
        <v>4</v>
      </c>
      <c r="H37" s="94"/>
      <c r="I37" s="92" t="s">
        <v>205</v>
      </c>
      <c r="J37" s="93"/>
      <c r="K37" s="93"/>
      <c r="L37" s="94"/>
      <c r="M37" s="98">
        <v>523080114</v>
      </c>
      <c r="N37" s="93"/>
      <c r="O37" s="94"/>
      <c r="P37" s="98">
        <v>145</v>
      </c>
      <c r="Q37" s="93"/>
      <c r="R37" s="93"/>
      <c r="S37" s="93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8"/>
      <c r="B38" s="110"/>
      <c r="C38" s="114" t="s">
        <v>188</v>
      </c>
      <c r="D38" s="115"/>
      <c r="E38" s="116" t="s">
        <v>190</v>
      </c>
      <c r="F38" s="117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7">
        <v>8</v>
      </c>
      <c r="B39" s="109">
        <v>8</v>
      </c>
      <c r="C39" s="111" t="s">
        <v>191</v>
      </c>
      <c r="D39" s="87"/>
      <c r="E39" s="112" t="s">
        <v>193</v>
      </c>
      <c r="F39" s="88"/>
      <c r="G39" s="98">
        <v>4</v>
      </c>
      <c r="H39" s="94"/>
      <c r="I39" s="92" t="s">
        <v>206</v>
      </c>
      <c r="J39" s="93"/>
      <c r="K39" s="93"/>
      <c r="L39" s="94"/>
      <c r="M39" s="98">
        <v>523080121</v>
      </c>
      <c r="N39" s="93"/>
      <c r="O39" s="94"/>
      <c r="P39" s="98">
        <v>143</v>
      </c>
      <c r="Q39" s="93"/>
      <c r="R39" s="93"/>
      <c r="S39" s="93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8"/>
      <c r="B40" s="110"/>
      <c r="C40" s="114" t="s">
        <v>192</v>
      </c>
      <c r="D40" s="115"/>
      <c r="E40" s="116" t="s">
        <v>194</v>
      </c>
      <c r="F40" s="117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7">
        <v>9</v>
      </c>
      <c r="B41" s="109">
        <v>9</v>
      </c>
      <c r="C41" s="111" t="s">
        <v>195</v>
      </c>
      <c r="D41" s="87"/>
      <c r="E41" s="112" t="s">
        <v>197</v>
      </c>
      <c r="F41" s="88"/>
      <c r="G41" s="98">
        <v>4</v>
      </c>
      <c r="H41" s="94"/>
      <c r="I41" s="92" t="s">
        <v>207</v>
      </c>
      <c r="J41" s="93"/>
      <c r="K41" s="93"/>
      <c r="L41" s="94"/>
      <c r="M41" s="98">
        <v>523080145</v>
      </c>
      <c r="N41" s="93"/>
      <c r="O41" s="94"/>
      <c r="P41" s="98">
        <v>149</v>
      </c>
      <c r="Q41" s="93"/>
      <c r="R41" s="93"/>
      <c r="S41" s="93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8"/>
      <c r="B42" s="110"/>
      <c r="C42" s="114" t="s">
        <v>196</v>
      </c>
      <c r="D42" s="115"/>
      <c r="E42" s="116" t="s">
        <v>198</v>
      </c>
      <c r="F42" s="117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7">
        <v>10</v>
      </c>
      <c r="B43" s="109">
        <v>10</v>
      </c>
      <c r="C43" s="111" t="s">
        <v>139</v>
      </c>
      <c r="D43" s="87"/>
      <c r="E43" s="112" t="s">
        <v>211</v>
      </c>
      <c r="F43" s="88"/>
      <c r="G43" s="98">
        <v>3</v>
      </c>
      <c r="H43" s="94"/>
      <c r="I43" s="92" t="s">
        <v>213</v>
      </c>
      <c r="J43" s="93"/>
      <c r="K43" s="93"/>
      <c r="L43" s="94"/>
      <c r="M43" s="98">
        <v>521245461</v>
      </c>
      <c r="N43" s="93"/>
      <c r="O43" s="94"/>
      <c r="P43" s="98">
        <v>140</v>
      </c>
      <c r="Q43" s="93"/>
      <c r="R43" s="93"/>
      <c r="S43" s="93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8"/>
      <c r="B44" s="110"/>
      <c r="C44" s="114" t="s">
        <v>137</v>
      </c>
      <c r="D44" s="115"/>
      <c r="E44" s="116" t="s">
        <v>212</v>
      </c>
      <c r="F44" s="117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7">
        <v>11</v>
      </c>
      <c r="B45" s="109">
        <v>11</v>
      </c>
      <c r="C45" s="111" t="s">
        <v>179</v>
      </c>
      <c r="D45" s="87"/>
      <c r="E45" s="112" t="s">
        <v>204</v>
      </c>
      <c r="F45" s="88"/>
      <c r="G45" s="98">
        <v>2</v>
      </c>
      <c r="H45" s="94"/>
      <c r="I45" s="92" t="s">
        <v>209</v>
      </c>
      <c r="J45" s="93"/>
      <c r="K45" s="93"/>
      <c r="L45" s="94"/>
      <c r="M45" s="98">
        <v>522119655</v>
      </c>
      <c r="N45" s="93"/>
      <c r="O45" s="94"/>
      <c r="P45" s="98">
        <v>130</v>
      </c>
      <c r="Q45" s="93"/>
      <c r="R45" s="93"/>
      <c r="S45" s="93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8"/>
      <c r="B46" s="110"/>
      <c r="C46" s="114" t="s">
        <v>180</v>
      </c>
      <c r="D46" s="115"/>
      <c r="E46" s="116" t="s">
        <v>203</v>
      </c>
      <c r="F46" s="117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7">
        <v>12</v>
      </c>
      <c r="B47" s="109">
        <v>12</v>
      </c>
      <c r="C47" s="111" t="s">
        <v>214</v>
      </c>
      <c r="D47" s="87"/>
      <c r="E47" s="112" t="s">
        <v>216</v>
      </c>
      <c r="F47" s="88"/>
      <c r="G47" s="98">
        <v>1</v>
      </c>
      <c r="H47" s="94"/>
      <c r="I47" s="92" t="s">
        <v>218</v>
      </c>
      <c r="J47" s="93"/>
      <c r="K47" s="93"/>
      <c r="L47" s="94"/>
      <c r="M47" s="98">
        <v>523246091</v>
      </c>
      <c r="N47" s="93"/>
      <c r="O47" s="94"/>
      <c r="P47" s="98">
        <v>120</v>
      </c>
      <c r="Q47" s="93"/>
      <c r="R47" s="93"/>
      <c r="S47" s="93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4"/>
      <c r="B48" s="155"/>
      <c r="C48" s="156" t="s">
        <v>215</v>
      </c>
      <c r="D48" s="157"/>
      <c r="E48" s="158" t="s">
        <v>217</v>
      </c>
      <c r="F48" s="159"/>
      <c r="G48" s="151"/>
      <c r="H48" s="152"/>
      <c r="I48" s="151"/>
      <c r="J48" s="153"/>
      <c r="K48" s="153"/>
      <c r="L48" s="152"/>
      <c r="M48" s="151"/>
      <c r="N48" s="153"/>
      <c r="O48" s="152"/>
      <c r="P48" s="151"/>
      <c r="Q48" s="153"/>
      <c r="R48" s="153"/>
      <c r="S48" s="153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77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3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4" t="s">
        <v>219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238">
        <f>LEN(A55)</f>
        <v>79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9" workbookViewId="0">
      <selection activeCell="H25" sqref="H2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男女混合</v>
      </c>
      <c r="I5" s="9">
        <f>入力!Y25</f>
        <v>11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34007</v>
      </c>
      <c r="B7" s="13" t="str">
        <f>IF(入力!C3="","",入力!C3)</f>
        <v>八千代台VBC</v>
      </c>
      <c r="C7" s="13" t="str">
        <f>IF(入力!C2="","",入力!C2)</f>
        <v>ヤチヨダイバレーボールクラブ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八千代台</v>
      </c>
      <c r="T7" s="13"/>
      <c r="U7" s="13">
        <f>IF(入力!C4="","",入力!C4)</f>
        <v>430061781</v>
      </c>
      <c r="V7" s="13">
        <f>IF(入力!C5="","",入力!C5)</f>
        <v>435043132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橋本</v>
      </c>
      <c r="D16" s="13" t="str">
        <f>IF(入力!E8="","",入力!E8)</f>
        <v>和浩</v>
      </c>
      <c r="E16" s="13" t="str">
        <f>IF(入力!C7="","",入力!C7)</f>
        <v>ハシモト</v>
      </c>
      <c r="F16" s="13" t="str">
        <f>IF(入力!E7="","",入力!E7)</f>
        <v>カズヒロ</v>
      </c>
      <c r="G16" s="13">
        <f>IF(入力!G7="","",入力!G7)</f>
        <v>500375791</v>
      </c>
      <c r="H16" s="13" t="str">
        <f>IF(入力!J7="","",入力!J7)</f>
        <v/>
      </c>
      <c r="I16" s="13">
        <f>IF(入力!M7="","",入力!M7)</f>
        <v>515820</v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0049</v>
      </c>
      <c r="T16" s="13" t="str">
        <f>IF(入力!P8="","",入力!P8)</f>
        <v>八千代市大和田新田1075-166</v>
      </c>
      <c r="U16" s="13" t="str">
        <f>IF(入力!AL7="","",入力!AL7)</f>
        <v>090</v>
      </c>
      <c r="V16" s="13" t="str">
        <f>IF(入力!AK8="","",入力!AK8)</f>
        <v>5225</v>
      </c>
      <c r="W16" s="13" t="str">
        <f>IF(入力!AP8="","",入力!AP8)</f>
        <v>0849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豊田</v>
      </c>
      <c r="D17" s="13" t="str">
        <f>IF(入力!E10="","",入力!E10)</f>
        <v>啓子</v>
      </c>
      <c r="E17" s="13" t="str">
        <f>IF(入力!C9="","",入力!C9)</f>
        <v>トヨダ</v>
      </c>
      <c r="F17" s="13" t="str">
        <f>IF(入力!E9="","",入力!E9)</f>
        <v>ケイコ</v>
      </c>
      <c r="G17" s="13">
        <f>IF(入力!G9="","",入力!G9)</f>
        <v>507374679</v>
      </c>
      <c r="H17" s="13">
        <f>IF(入力!J9="","",入力!J9)</f>
        <v>18449</v>
      </c>
      <c r="I17" s="13">
        <f>IF(入力!M9="","",入力!M9)</f>
        <v>433454</v>
      </c>
      <c r="J17" s="13"/>
      <c r="K17" s="13"/>
      <c r="L17" s="13">
        <f>IF(入力!AT9="","",入力!AT9)</f>
        <v>60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0031</v>
      </c>
      <c r="T17" s="13" t="str">
        <f>IF(入力!P10="","",入力!P10)</f>
        <v>八千代市八千代台北12-15-5</v>
      </c>
      <c r="U17" s="13" t="str">
        <f>IF(入力!AL9="","",入力!AL9)</f>
        <v>090-</v>
      </c>
      <c r="V17" s="13" t="str">
        <f>IF(入力!AK10="","",入力!AK10)</f>
        <v>7834</v>
      </c>
      <c r="W17" s="13" t="str">
        <f>IF(入力!AP10="","",入力!AP10)</f>
        <v>1422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会田</v>
      </c>
      <c r="D22" s="13" t="str">
        <f>IF(入力!E16="","",入力!E16)</f>
        <v>智美</v>
      </c>
      <c r="E22" s="13" t="str">
        <f>IF(入力!C15="","",入力!C15)</f>
        <v>アイダ</v>
      </c>
      <c r="F22" s="13" t="str">
        <f>IF(入力!E15="","",入力!E15)</f>
        <v>サトミ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>
        <f>IF(入力!C21="","",入力!C21)</f>
        <v>90</v>
      </c>
      <c r="O22" s="13">
        <f>IF(入力!E21="","",入力!E21)</f>
        <v>5527</v>
      </c>
      <c r="P22" s="13">
        <f>IF(入力!G21="","",入力!G21)</f>
        <v>3208</v>
      </c>
      <c r="Q22" s="13"/>
      <c r="R22" s="13" t="str">
        <f>IF(入力!R15="","",入力!R15)</f>
        <v>276</v>
      </c>
      <c r="S22" s="13" t="str">
        <f>IF(入力!W15="","",入力!W15)</f>
        <v>0031</v>
      </c>
      <c r="T22" s="13" t="str">
        <f>IF(入力!P16="","",入力!P16)</f>
        <v>八千代市八千代台北9-12-6</v>
      </c>
      <c r="U22" s="13" t="str">
        <f>IF(入力!AL15="","",入力!AL15)</f>
        <v>090</v>
      </c>
      <c r="V22" s="13" t="str">
        <f>IF(入力!AK16="","",入力!AK16)</f>
        <v>5527</v>
      </c>
      <c r="W22" s="13" t="str">
        <f>IF(入力!AP16="","",入力!AP16)</f>
        <v>3208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橋本</v>
      </c>
      <c r="D23" s="13" t="str">
        <f>IF(入力!$E$14="","",入力!$E$14)</f>
        <v>和浩</v>
      </c>
      <c r="E23" s="13" t="str">
        <f>IF(入力!$C$13="","",入力!$C$13)</f>
        <v>ハシモト</v>
      </c>
      <c r="F23" s="13" t="str">
        <f>IF(入力!$E$13="","",入力!$E$13)</f>
        <v>カズヒロ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井上</v>
      </c>
      <c r="D24" s="51" t="str">
        <f>VLOOKUP($B$51,$A$53:$F$352,4)</f>
        <v>宙飛</v>
      </c>
      <c r="E24" s="51" t="str">
        <f>VLOOKUP($B$51,$A$53:$F$352,5)</f>
        <v>イノウエ</v>
      </c>
      <c r="F24" s="51" t="str">
        <f>VLOOKUP($B$51,$A$53:$F$352,6)</f>
        <v>ソラ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井上</v>
      </c>
      <c r="D53" s="13" t="str">
        <f>IF(入力!E26="","",入力!E26)</f>
        <v>宙飛</v>
      </c>
      <c r="E53" s="13" t="str">
        <f>IF(入力!C25="","",入力!C25)</f>
        <v>イノウエ</v>
      </c>
      <c r="F53" s="13" t="str">
        <f>IF(入力!E25="","",入力!E25)</f>
        <v>ソラ</v>
      </c>
      <c r="G53" s="13">
        <f>IF(入力!M25="","",入力!M25)</f>
        <v>521831923</v>
      </c>
      <c r="H53" s="13" t="str">
        <f>IF(入力!I25="","",入力!I25)</f>
        <v>公津の杜小学校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石井</v>
      </c>
      <c r="D54" s="13" t="str">
        <f>IF(入力!E28="","",入力!E28)</f>
        <v>快</v>
      </c>
      <c r="E54" s="13" t="str">
        <f>IF(入力!C27="","",入力!C27)</f>
        <v>イシイ</v>
      </c>
      <c r="F54" s="13" t="str">
        <f>IF(入力!E27="","",入力!E27)</f>
        <v>カイ</v>
      </c>
      <c r="G54" s="13">
        <f>IF(入力!M27="","",入力!M27)</f>
        <v>522738207</v>
      </c>
      <c r="H54" s="13" t="str">
        <f>IF(入力!I27="","",入力!I27)</f>
        <v>八千代台西小学校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横澤</v>
      </c>
      <c r="D55" s="13" t="str">
        <f>IF(入力!E30="","",入力!E30)</f>
        <v>龍宗</v>
      </c>
      <c r="E55" s="13" t="str">
        <f>IF(入力!C29="","",入力!C29)</f>
        <v>ヨコザワ</v>
      </c>
      <c r="F55" s="13" t="str">
        <f>IF(入力!E29="","",入力!E29)</f>
        <v>タツムネ</v>
      </c>
      <c r="G55" s="13">
        <f>IF(入力!M29="","",入力!M29)</f>
        <v>522738191</v>
      </c>
      <c r="H55" s="13" t="str">
        <f>IF(入力!I29="","",入力!I29)</f>
        <v>勝田台南小学校</v>
      </c>
      <c r="I55" s="13">
        <f>IF(入力!G29="","",入力!G29)</f>
        <v>6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田辺</v>
      </c>
      <c r="D56" s="13" t="str">
        <f>IF(入力!E32="","",入力!E32)</f>
        <v>圭梧</v>
      </c>
      <c r="E56" s="13" t="str">
        <f>IF(入力!C31="","",入力!C31)</f>
        <v>タナベ</v>
      </c>
      <c r="F56" s="13" t="str">
        <f>IF(入力!E31="","",入力!E31)</f>
        <v>ケイゴ</v>
      </c>
      <c r="G56" s="13">
        <f>IF(入力!M31="","",入力!M31)</f>
        <v>522738184</v>
      </c>
      <c r="H56" s="13" t="str">
        <f>IF(入力!I31="","",入力!I31)</f>
        <v>村上小学校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西野</v>
      </c>
      <c r="D57" s="13" t="str">
        <f>IF(入力!E34="","",入力!E34)</f>
        <v>朱寧</v>
      </c>
      <c r="E57" s="13" t="str">
        <f>IF(入力!C33="","",入力!C33)</f>
        <v>ニシノ</v>
      </c>
      <c r="F57" s="13" t="str">
        <f>IF(入力!E33="","",入力!E33)</f>
        <v>アカネ</v>
      </c>
      <c r="G57" s="13">
        <f>IF(入力!M33="","",入力!M33)</f>
        <v>521915968</v>
      </c>
      <c r="H57" s="13" t="str">
        <f>IF(入力!I33="","",入力!I33)</f>
        <v>大和田南小学校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木下</v>
      </c>
      <c r="D58" s="13" t="str">
        <f>IF(入力!E36="","",入力!E36)</f>
        <v>陽路</v>
      </c>
      <c r="E58" s="13" t="str">
        <f>IF(入力!C35="","",入力!C35)</f>
        <v>キノシタ</v>
      </c>
      <c r="F58" s="13" t="str">
        <f>IF(入力!E35="","",入力!E35)</f>
        <v>ヨウジ</v>
      </c>
      <c r="G58" s="13">
        <f>IF(入力!M35="","",入力!M35)</f>
        <v>521688220</v>
      </c>
      <c r="H58" s="13" t="str">
        <f>IF(入力!I35="","",入力!I35)</f>
        <v>間野台小学校</v>
      </c>
      <c r="I58" s="13">
        <f>IF(入力!G35="","",入力!G35)</f>
        <v>4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小堀</v>
      </c>
      <c r="D59" s="13" t="str">
        <f>IF(入力!E38="","",入力!E38)</f>
        <v>茉紀</v>
      </c>
      <c r="E59" s="13" t="str">
        <f>IF(入力!C37="","",入力!C37)</f>
        <v>コボリ</v>
      </c>
      <c r="F59" s="13" t="str">
        <f>IF(入力!E37="","",入力!E37)</f>
        <v>マキ</v>
      </c>
      <c r="G59" s="13">
        <f>IF(入力!M37="","",入力!M37)</f>
        <v>523080114</v>
      </c>
      <c r="H59" s="13" t="str">
        <f>IF(入力!I37="","",入力!I37)</f>
        <v>八千代台東小学校</v>
      </c>
      <c r="I59" s="13">
        <f>IF(入力!G37="","",入力!G37)</f>
        <v>4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丸山</v>
      </c>
      <c r="D60" s="13" t="str">
        <f>IF(入力!E40="","",入力!E40)</f>
        <v>花奈</v>
      </c>
      <c r="E60" s="13" t="str">
        <f>IF(入力!C39="","",入力!C39)</f>
        <v>マルヤマ</v>
      </c>
      <c r="F60" s="13" t="str">
        <f>IF(入力!E39="","",入力!E39)</f>
        <v>ハナ</v>
      </c>
      <c r="G60" s="13">
        <f>IF(入力!M39="","",入力!M39)</f>
        <v>523080121</v>
      </c>
      <c r="H60" s="13" t="str">
        <f>IF(入力!I39="","",入力!I39)</f>
        <v>八千代台東小学校</v>
      </c>
      <c r="I60" s="13">
        <f>IF(入力!G39="","",入力!G39)</f>
        <v>4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鳥越</v>
      </c>
      <c r="D61" s="13" t="str">
        <f>IF(入力!E42="","",入力!E42)</f>
        <v>鴻輝</v>
      </c>
      <c r="E61" s="13" t="str">
        <f>IF(入力!C41="","",入力!C41)</f>
        <v>トリコシ</v>
      </c>
      <c r="F61" s="13" t="str">
        <f>IF(入力!E41="","",入力!E41)</f>
        <v>コウキ</v>
      </c>
      <c r="G61" s="13">
        <f>IF(入力!M41="","",入力!M41)</f>
        <v>523080145</v>
      </c>
      <c r="H61" s="13" t="str">
        <f>IF(入力!I41="","",入力!I41)</f>
        <v>新木戸小学校</v>
      </c>
      <c r="I61" s="13">
        <f>IF(入力!G41="","",入力!G41)</f>
        <v>4</v>
      </c>
      <c r="J61" s="13">
        <f>IF(入力!P41="","",入力!P41)</f>
        <v>149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橋本</v>
      </c>
      <c r="D62" s="13" t="str">
        <f>IF(入力!E44="","",入力!E44)</f>
        <v>里菜</v>
      </c>
      <c r="E62" s="13" t="str">
        <f>IF(入力!C43="","",入力!C43)</f>
        <v>ハシモト</v>
      </c>
      <c r="F62" s="13" t="str">
        <f>IF(入力!E43="","",入力!E43)</f>
        <v>リナ</v>
      </c>
      <c r="G62" s="13">
        <f>IF(入力!M43="","",入力!M43)</f>
        <v>521245461</v>
      </c>
      <c r="H62" s="13" t="str">
        <f>IF(入力!I43="","",入力!I43)</f>
        <v>西高津小学校</v>
      </c>
      <c r="I62" s="13">
        <f>IF(入力!G43="","",入力!G43)</f>
        <v>3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西野</v>
      </c>
      <c r="D63" s="13" t="str">
        <f>IF(入力!E46="","",入力!E46)</f>
        <v>咲良</v>
      </c>
      <c r="E63" s="13" t="str">
        <f>IF(入力!C45="","",入力!C45)</f>
        <v>ニシノ</v>
      </c>
      <c r="F63" s="13" t="str">
        <f>IF(入力!E45="","",入力!E45)</f>
        <v>サクラ</v>
      </c>
      <c r="G63" s="13">
        <f>IF(入力!M45="","",入力!M45)</f>
        <v>522119655</v>
      </c>
      <c r="H63" s="13" t="str">
        <f>IF(入力!I45="","",入力!I45)</f>
        <v>大和田南小学校</v>
      </c>
      <c r="I63" s="13">
        <f>IF(入力!G45="","",入力!G45)</f>
        <v>2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河地</v>
      </c>
      <c r="D64" s="13" t="str">
        <f>IF(入力!E48="","",入力!E48)</f>
        <v>桔平</v>
      </c>
      <c r="E64" s="13" t="str">
        <f>IF(入力!C47="","",入力!C47)</f>
        <v>カワチ</v>
      </c>
      <c r="F64" s="13" t="str">
        <f>IF(入力!E47="","",入力!E47)</f>
        <v>キッペイ</v>
      </c>
      <c r="G64" s="13">
        <f>IF(入力!M47="","",入力!M47)</f>
        <v>523246091</v>
      </c>
      <c r="H64" s="13" t="str">
        <f>IF(入力!I47="","",入力!I47)</f>
        <v>八千代台小学校</v>
      </c>
      <c r="I64" s="13">
        <f>IF(入力!G47="","",入力!G47)</f>
        <v>1</v>
      </c>
      <c r="J64" s="13">
        <f>IF(入力!P47="","",入力!P47)</f>
        <v>120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satomi.aida.40622@gmail.com</cp:lastModifiedBy>
  <cp:lastPrinted>2016-05-09T15:17:35Z</cp:lastPrinted>
  <dcterms:created xsi:type="dcterms:W3CDTF">2014-04-05T09:56:00Z</dcterms:created>
  <dcterms:modified xsi:type="dcterms:W3CDTF">2023-05-18T04:26:38Z</dcterms:modified>
</cp:coreProperties>
</file>