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八千代台VBC令和７年度（2025）/"/>
    </mc:Choice>
  </mc:AlternateContent>
  <xr:revisionPtr revIDLastSave="2" documentId="8_{1D9963A6-3861-4792-990D-589A6D5D0C62}" xr6:coauthVersionLast="47" xr6:coauthVersionMax="47" xr10:uidLastSave="{CE33D59A-2A56-49C6-A38A-D685663B896A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<sst xmlns="http://schemas.openxmlformats.org/spreadsheetml/2006/main" count="316" uniqueCount="243">
  <si>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</si>
  <si>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</si>
  <si>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</si>
  <si>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</si>
  <si>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</si>
  <si>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</si>
  <si>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</si>
  <si>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</si>
  <si>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</si>
  <si>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</si>
  <si>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</si>
  <si>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</si>
  <si>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</si>
  <si>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</si>
  <si>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</si>
  <si>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</si>
  <si>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</si>
  <si>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</si>
  <si>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</si>
  <si>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</si>
  <si>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</si>
  <si>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</si>
  <si>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</si>
  <si>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</si>
  <si>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</si>
  <si>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</si>
  <si>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</si>
  <si>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</si>
  <si>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</si>
  <si>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</si>
  <si>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</si>
  <si>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</si>
  <si>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</si>
  <si>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</si>
  <si>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</si>
  <si>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</si>
  <si>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</si>
  <si>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</si>
  <si>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</si>
  <si>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</si>
  <si>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</si>
  <si>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</si>
  <si>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</si>
  <si>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</si>
  <si>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</si>
  <si>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</si>
  <si>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</si>
  <si>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</si>
  <si>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</si>
  <si>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</si>
  <si>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</si>
  <si>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</si>
  <si>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</si>
  <si>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</si>
  <si>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</si>
  <si>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</si>
  <si>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</si>
  <si>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</si>
  <si>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</si>
  <si>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</si>
  <si>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</si>
  <si>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</si>
  <si>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</si>
  <si>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</si>
  <si>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</si>
  <si>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</si>
  <si>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</si>
  <si>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</si>
  <si>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</si>
  <si>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</si>
  <si>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</si>
  <si>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</si>
  <si>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</si>
  <si>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</si>
  <si>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</si>
  <si>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</si>
  <si>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</si>
  <si>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</si>
  <si>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</si>
  <si>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</si>
  <si>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</si>
  <si>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</si>
  <si>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</si>
  <si>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</si>
  <si>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</si>
  <si>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</si>
  <si>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</si>
  <si>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</si>
  <si>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</si>
  <si>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</si>
  <si>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</si>
  <si>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</si>
  <si>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</si>
  <si>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</si>
  <si>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</si>
  <si>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</si>
  <si>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</si>
  <si>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</si>
  <si>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</si>
  <si>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</si>
  <si>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</si>
  <si>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</si>
  <si>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</si>
  <si>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</si>
  <si>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</si>
  <si>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</si>
  <si>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</si>
  <si>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</si>
  <si>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</si>
  <si>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</si>
  <si>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</si>
  <si>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</si>
  <si>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</si>
  <si>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</si>
  <si>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</si>
  <si>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</si>
  <si>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</si>
  <si>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</si>
  <si>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</si>
  <si>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</si>
  <si>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</si>
  <si>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</si>
  <si>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</si>
  <si>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</si>
  <si>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</si>
  <si>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</si>
  <si>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</si>
  <si>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</si>
  <si>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</si>
  <si>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</si>
  <si>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</si>
  <si>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ヤチヨダイバレーボールクラブ</t>
    <phoneticPr fontId="2"/>
  </si>
  <si>
    <r>
      <rPr>
        <sz val="16"/>
        <color rgb="FF000000"/>
        <rFont val="ＭＳ Ｐゴシック"/>
        <family val="2"/>
        <charset val="128"/>
      </rPr>
      <t>八千代台</t>
    </r>
    <r>
      <rPr>
        <sz val="16"/>
        <color rgb="FF000000"/>
        <rFont val="Calibri"/>
        <family val="2"/>
      </rPr>
      <t>VBC</t>
    </r>
    <rPh sb="0" eb="4">
      <t>ヤチヨダイ</t>
    </rPh>
    <phoneticPr fontId="2"/>
  </si>
  <si>
    <t>八千代市</t>
    <rPh sb="0" eb="4">
      <t>ヤチヨシ</t>
    </rPh>
    <phoneticPr fontId="2"/>
  </si>
  <si>
    <t>435043132・430061781</t>
    <phoneticPr fontId="2"/>
  </si>
  <si>
    <t>京成本</t>
    <rPh sb="0" eb="3">
      <t>ケイセイホン</t>
    </rPh>
    <phoneticPr fontId="2"/>
  </si>
  <si>
    <t>八千代台</t>
    <rPh sb="0" eb="4">
      <t>ヤチヨダイ</t>
    </rPh>
    <phoneticPr fontId="2"/>
  </si>
  <si>
    <t>アイダ</t>
    <phoneticPr fontId="2"/>
  </si>
  <si>
    <t>サトミ</t>
    <phoneticPr fontId="2"/>
  </si>
  <si>
    <t>276</t>
    <phoneticPr fontId="2"/>
  </si>
  <si>
    <t>0031</t>
    <phoneticPr fontId="2"/>
  </si>
  <si>
    <t>090</t>
    <phoneticPr fontId="2"/>
  </si>
  <si>
    <t>会田</t>
    <rPh sb="0" eb="2">
      <t>アイダ</t>
    </rPh>
    <phoneticPr fontId="2"/>
  </si>
  <si>
    <t>智美</t>
    <rPh sb="0" eb="2">
      <t>サトミ</t>
    </rPh>
    <phoneticPr fontId="2"/>
  </si>
  <si>
    <t>千葉県八千代市八千代台北9-12-6</t>
    <rPh sb="0" eb="12">
      <t>チバケンヤチヨシヤチヨダイキタ</t>
    </rPh>
    <phoneticPr fontId="2"/>
  </si>
  <si>
    <t>5527</t>
    <phoneticPr fontId="2"/>
  </si>
  <si>
    <t>3208</t>
    <phoneticPr fontId="2"/>
  </si>
  <si>
    <t>ハシモト</t>
    <phoneticPr fontId="2"/>
  </si>
  <si>
    <t>カズヒロ</t>
    <phoneticPr fontId="2"/>
  </si>
  <si>
    <t>0046</t>
    <phoneticPr fontId="2"/>
  </si>
  <si>
    <t>橋本</t>
    <rPh sb="0" eb="2">
      <t>ハシモト</t>
    </rPh>
    <phoneticPr fontId="2"/>
  </si>
  <si>
    <t>和浩</t>
    <rPh sb="0" eb="2">
      <t>カズヒロ</t>
    </rPh>
    <phoneticPr fontId="2"/>
  </si>
  <si>
    <t>千葉県八千代市大和田新田1075-166</t>
    <rPh sb="0" eb="3">
      <t>チバケン</t>
    </rPh>
    <rPh sb="3" eb="7">
      <t>ヤチヨシ</t>
    </rPh>
    <rPh sb="7" eb="12">
      <t>オオワダシンデン</t>
    </rPh>
    <phoneticPr fontId="2"/>
  </si>
  <si>
    <t>5225</t>
    <phoneticPr fontId="2"/>
  </si>
  <si>
    <t>0849</t>
    <phoneticPr fontId="2"/>
  </si>
  <si>
    <t>ハヤカワ</t>
    <phoneticPr fontId="2"/>
  </si>
  <si>
    <t>コウジ</t>
    <phoneticPr fontId="2"/>
  </si>
  <si>
    <t>早川</t>
    <rPh sb="0" eb="2">
      <t>ハヤカワ</t>
    </rPh>
    <phoneticPr fontId="2"/>
  </si>
  <si>
    <t>浩司</t>
    <rPh sb="0" eb="2">
      <t>コウジ</t>
    </rPh>
    <phoneticPr fontId="2"/>
  </si>
  <si>
    <t>千葉県八千代市大和田新田40-2-705</t>
    <rPh sb="0" eb="12">
      <t>チバケンヤチヨシオオワダシンデン</t>
    </rPh>
    <phoneticPr fontId="2"/>
  </si>
  <si>
    <t>4246</t>
    <phoneticPr fontId="2"/>
  </si>
  <si>
    <t>6521</t>
    <phoneticPr fontId="2"/>
  </si>
  <si>
    <t>ノムラ</t>
    <phoneticPr fontId="2"/>
  </si>
  <si>
    <t>野村</t>
    <rPh sb="0" eb="2">
      <t>ノムラ</t>
    </rPh>
    <phoneticPr fontId="2"/>
  </si>
  <si>
    <t>カズヒロ</t>
    <phoneticPr fontId="2"/>
  </si>
  <si>
    <t>和宏</t>
    <rPh sb="0" eb="2">
      <t>カズヒロ</t>
    </rPh>
    <phoneticPr fontId="2"/>
  </si>
  <si>
    <t>276</t>
    <phoneticPr fontId="2"/>
  </si>
  <si>
    <t>0031</t>
    <phoneticPr fontId="2"/>
  </si>
  <si>
    <t>千葉県八千代市八千代台北13-14-3</t>
    <rPh sb="0" eb="3">
      <t>チバケン</t>
    </rPh>
    <rPh sb="3" eb="7">
      <t>ヤチヨシ</t>
    </rPh>
    <rPh sb="7" eb="12">
      <t>ヤチヨダイキタ</t>
    </rPh>
    <phoneticPr fontId="2"/>
  </si>
  <si>
    <t>090</t>
    <phoneticPr fontId="2"/>
  </si>
  <si>
    <t>1089</t>
    <phoneticPr fontId="2"/>
  </si>
  <si>
    <t>7521</t>
    <phoneticPr fontId="2"/>
  </si>
  <si>
    <t>アイダ</t>
    <phoneticPr fontId="2"/>
  </si>
  <si>
    <t>会田</t>
    <rPh sb="0" eb="2">
      <t>アイダ</t>
    </rPh>
    <phoneticPr fontId="2"/>
  </si>
  <si>
    <t>智美</t>
    <rPh sb="0" eb="2">
      <t>サトミ</t>
    </rPh>
    <phoneticPr fontId="2"/>
  </si>
  <si>
    <t>サトミ</t>
    <phoneticPr fontId="2"/>
  </si>
  <si>
    <t>千葉県八千代市八千代台北9-12-6</t>
    <rPh sb="0" eb="3">
      <t>チバケン</t>
    </rPh>
    <rPh sb="3" eb="7">
      <t>ヤチヨシ</t>
    </rPh>
    <rPh sb="7" eb="11">
      <t>ヤチヨダイ</t>
    </rPh>
    <rPh sb="11" eb="12">
      <t>キタ</t>
    </rPh>
    <phoneticPr fontId="2"/>
  </si>
  <si>
    <t>5527</t>
    <phoneticPr fontId="2"/>
  </si>
  <si>
    <t>3208</t>
    <phoneticPr fontId="2"/>
  </si>
  <si>
    <t>①</t>
    <phoneticPr fontId="2"/>
  </si>
  <si>
    <t>橋本</t>
    <rPh sb="0" eb="2">
      <t>ハシモト</t>
    </rPh>
    <phoneticPr fontId="2"/>
  </si>
  <si>
    <t>ハシモト</t>
    <phoneticPr fontId="2"/>
  </si>
  <si>
    <t>ナガシマ</t>
    <phoneticPr fontId="2"/>
  </si>
  <si>
    <t>長嶋</t>
    <rPh sb="0" eb="2">
      <t>ナガシマ</t>
    </rPh>
    <phoneticPr fontId="2"/>
  </si>
  <si>
    <t>シナダ</t>
    <phoneticPr fontId="2"/>
  </si>
  <si>
    <t>品田</t>
    <rPh sb="0" eb="2">
      <t>シナダ</t>
    </rPh>
    <phoneticPr fontId="2"/>
  </si>
  <si>
    <t>サセ</t>
    <phoneticPr fontId="2"/>
  </si>
  <si>
    <t>佐瀬</t>
    <rPh sb="0" eb="2">
      <t>サセ</t>
    </rPh>
    <phoneticPr fontId="2"/>
  </si>
  <si>
    <t>ウチダ</t>
    <phoneticPr fontId="2"/>
  </si>
  <si>
    <t>内田</t>
    <rPh sb="0" eb="2">
      <t>ウチダ</t>
    </rPh>
    <phoneticPr fontId="2"/>
  </si>
  <si>
    <t>ニシノ</t>
    <phoneticPr fontId="2"/>
  </si>
  <si>
    <t>西野</t>
    <rPh sb="0" eb="2">
      <t>ニシノ</t>
    </rPh>
    <phoneticPr fontId="2"/>
  </si>
  <si>
    <t>ナカイ</t>
    <phoneticPr fontId="2"/>
  </si>
  <si>
    <t>中井</t>
    <rPh sb="0" eb="2">
      <t>ナカイ</t>
    </rPh>
    <phoneticPr fontId="2"/>
  </si>
  <si>
    <t>コヤブ</t>
    <phoneticPr fontId="2"/>
  </si>
  <si>
    <t>小籔</t>
    <rPh sb="0" eb="2">
      <t>コヤブ</t>
    </rPh>
    <phoneticPr fontId="2"/>
  </si>
  <si>
    <t>センスイ</t>
    <phoneticPr fontId="2"/>
  </si>
  <si>
    <t>泉水</t>
    <rPh sb="0" eb="2">
      <t>センスイ</t>
    </rPh>
    <phoneticPr fontId="2"/>
  </si>
  <si>
    <t>ナイトウ</t>
    <phoneticPr fontId="2"/>
  </si>
  <si>
    <t>内藤</t>
    <rPh sb="0" eb="2">
      <t>ナイトウ</t>
    </rPh>
    <phoneticPr fontId="2"/>
  </si>
  <si>
    <t>コボリ</t>
    <phoneticPr fontId="2"/>
  </si>
  <si>
    <t>小堀</t>
    <rPh sb="0" eb="2">
      <t>コボリ</t>
    </rPh>
    <phoneticPr fontId="2"/>
  </si>
  <si>
    <t>サトウ</t>
    <phoneticPr fontId="2"/>
  </si>
  <si>
    <t>佐藤</t>
    <rPh sb="0" eb="2">
      <t>サトウ</t>
    </rPh>
    <phoneticPr fontId="2"/>
  </si>
  <si>
    <t>カワチ</t>
    <phoneticPr fontId="2"/>
  </si>
  <si>
    <t>河地</t>
    <rPh sb="0" eb="2">
      <t>カワチ</t>
    </rPh>
    <phoneticPr fontId="2"/>
  </si>
  <si>
    <t>リナ</t>
    <phoneticPr fontId="2"/>
  </si>
  <si>
    <t>里菜</t>
    <rPh sb="0" eb="2">
      <t>リナ</t>
    </rPh>
    <phoneticPr fontId="2"/>
  </si>
  <si>
    <t>コウキ</t>
    <phoneticPr fontId="2"/>
  </si>
  <si>
    <t>晃希</t>
    <rPh sb="0" eb="2">
      <t>コウキ</t>
    </rPh>
    <phoneticPr fontId="2"/>
  </si>
  <si>
    <t>ゲンシュウ</t>
    <phoneticPr fontId="2"/>
  </si>
  <si>
    <t>拳宗</t>
    <rPh sb="0" eb="2">
      <t>コブシシュウ</t>
    </rPh>
    <phoneticPr fontId="2"/>
  </si>
  <si>
    <t>イズミ</t>
    <phoneticPr fontId="2"/>
  </si>
  <si>
    <t>泉</t>
    <rPh sb="0" eb="1">
      <t>イズミ</t>
    </rPh>
    <phoneticPr fontId="2"/>
  </si>
  <si>
    <t>ジュリナ</t>
    <phoneticPr fontId="2"/>
  </si>
  <si>
    <t>樹理奈</t>
    <rPh sb="0" eb="1">
      <t>ジュ</t>
    </rPh>
    <rPh sb="1" eb="2">
      <t>リ</t>
    </rPh>
    <rPh sb="2" eb="3">
      <t>ナ</t>
    </rPh>
    <phoneticPr fontId="2"/>
  </si>
  <si>
    <t>サクラ</t>
    <phoneticPr fontId="2"/>
  </si>
  <si>
    <t>咲良</t>
    <rPh sb="0" eb="2">
      <t>サクラ</t>
    </rPh>
    <phoneticPr fontId="2"/>
  </si>
  <si>
    <t>タスケ</t>
    <phoneticPr fontId="2"/>
  </si>
  <si>
    <t>助</t>
    <rPh sb="0" eb="1">
      <t>タスケ</t>
    </rPh>
    <phoneticPr fontId="2"/>
  </si>
  <si>
    <t>ショウタ</t>
    <phoneticPr fontId="2"/>
  </si>
  <si>
    <t>祥太</t>
    <rPh sb="0" eb="2">
      <t>ショウタ</t>
    </rPh>
    <phoneticPr fontId="2"/>
  </si>
  <si>
    <t>リンコ</t>
    <phoneticPr fontId="2"/>
  </si>
  <si>
    <t>りんこ</t>
    <phoneticPr fontId="2"/>
  </si>
  <si>
    <t>スズカ</t>
    <phoneticPr fontId="2"/>
  </si>
  <si>
    <t>寿々佳</t>
    <rPh sb="0" eb="2">
      <t>スズ</t>
    </rPh>
    <rPh sb="2" eb="3">
      <t>カ</t>
    </rPh>
    <phoneticPr fontId="2"/>
  </si>
  <si>
    <t>ミナト</t>
    <phoneticPr fontId="2"/>
  </si>
  <si>
    <t>湊</t>
    <rPh sb="0" eb="1">
      <t>ミナト</t>
    </rPh>
    <phoneticPr fontId="2"/>
  </si>
  <si>
    <t>ナオ</t>
    <phoneticPr fontId="2"/>
  </si>
  <si>
    <t>奈央</t>
    <rPh sb="0" eb="2">
      <t>ナオ</t>
    </rPh>
    <phoneticPr fontId="2"/>
  </si>
  <si>
    <t>メイ</t>
    <phoneticPr fontId="2"/>
  </si>
  <si>
    <t>芽生</t>
    <rPh sb="0" eb="1">
      <t>メ</t>
    </rPh>
    <rPh sb="1" eb="2">
      <t>セイ</t>
    </rPh>
    <phoneticPr fontId="2"/>
  </si>
  <si>
    <t>キッペイ</t>
    <phoneticPr fontId="2"/>
  </si>
  <si>
    <t>桔平</t>
    <rPh sb="0" eb="2">
      <t>キッペイ</t>
    </rPh>
    <phoneticPr fontId="2"/>
  </si>
  <si>
    <t>八千代市立西高津小学校</t>
    <rPh sb="0" eb="5">
      <t>ヤチヨシリツ</t>
    </rPh>
    <rPh sb="5" eb="8">
      <t>ニシタカツ</t>
    </rPh>
    <rPh sb="8" eb="11">
      <t>ショウガッコウ</t>
    </rPh>
    <phoneticPr fontId="2"/>
  </si>
  <si>
    <t>千葉市立幕張東小学校</t>
    <rPh sb="0" eb="4">
      <t>チバシリツ</t>
    </rPh>
    <rPh sb="4" eb="6">
      <t>マクハリ</t>
    </rPh>
    <rPh sb="6" eb="10">
      <t>ヒガシショウガッコウ</t>
    </rPh>
    <phoneticPr fontId="2"/>
  </si>
  <si>
    <t>八千代市立南高津小学校</t>
    <rPh sb="0" eb="5">
      <t>ヤチヨシリツ</t>
    </rPh>
    <rPh sb="5" eb="11">
      <t>ミナミタカツショウガッコウ</t>
    </rPh>
    <phoneticPr fontId="2"/>
  </si>
  <si>
    <t>八千代市立みどりが丘小学校</t>
    <rPh sb="0" eb="5">
      <t>ヤチヨシリツ</t>
    </rPh>
    <rPh sb="9" eb="10">
      <t>オカ</t>
    </rPh>
    <rPh sb="10" eb="13">
      <t>ショウガッコウ</t>
    </rPh>
    <phoneticPr fontId="2"/>
  </si>
  <si>
    <t>千葉市立こてはし台小学校</t>
    <rPh sb="0" eb="4">
      <t>チバシリツ</t>
    </rPh>
    <rPh sb="8" eb="12">
      <t>ダイショウガッコウ</t>
    </rPh>
    <phoneticPr fontId="2"/>
  </si>
  <si>
    <t>八千代市立大和田南小学校</t>
    <rPh sb="0" eb="5">
      <t>ヤチヨシリツ</t>
    </rPh>
    <rPh sb="5" eb="12">
      <t>オオワダミナミショウガッコウ</t>
    </rPh>
    <phoneticPr fontId="2"/>
  </si>
  <si>
    <t>八千代市立八千代台小学校</t>
    <rPh sb="0" eb="5">
      <t>ヤチヨシリツ</t>
    </rPh>
    <rPh sb="5" eb="12">
      <t>ヤチヨダイショウガッコウ</t>
    </rPh>
    <phoneticPr fontId="2"/>
  </si>
  <si>
    <t>八千代市立八千代台東小学校</t>
    <rPh sb="0" eb="5">
      <t>ヤチヨシリツ</t>
    </rPh>
    <rPh sb="5" eb="9">
      <t>ヤチヨダイ</t>
    </rPh>
    <rPh sb="9" eb="10">
      <t>ヒガシ</t>
    </rPh>
    <rPh sb="10" eb="13">
      <t>ショウガッコウ</t>
    </rPh>
    <phoneticPr fontId="2"/>
  </si>
  <si>
    <t>大好きな６年生からバトンタッチした新生八千代台！まだまだ伸びしろたっぷりですが、元気いっぱい明るい笑顔で勝利をつかめ！！</t>
    <rPh sb="0" eb="2">
      <t>ダイス</t>
    </rPh>
    <rPh sb="5" eb="7">
      <t>ネンセイ</t>
    </rPh>
    <rPh sb="17" eb="23">
      <t>シンセイヤチヨダイ</t>
    </rPh>
    <rPh sb="28" eb="29">
      <t>ノ</t>
    </rPh>
    <rPh sb="40" eb="42">
      <t>ゲンキ</t>
    </rPh>
    <rPh sb="46" eb="47">
      <t>アカ</t>
    </rPh>
    <rPh sb="49" eb="51">
      <t>エガオ</t>
    </rPh>
    <rPh sb="52" eb="54">
      <t>ショウリ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</si>
</sst>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  <charset val="128"/>
    </font>
    <font>
      <sz val="16"/>
      <color rgb="FF000000"/>
      <name val="Calibri"/>
      <family val="2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游ゴシック"/>
      <family val="2"/>
      <charset val="128"/>
    </font>
    <font>
      <sz val="10"/>
      <color indexed="8"/>
      <name val="Calibri"/>
      <family val="2"/>
    </font>
    <font>
      <sz val="10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7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1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8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22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3" xfId="0" applyFont="1" applyFill="1" applyBorder="1" applyAlignment="1">
      <alignment horizontal="center" vertical="center" wrapText="1"/>
    </xf>
    <xf numFmtId="0" fontId="4" fillId="5" borderId="64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0" fillId="5" borderId="56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8" xfId="0" applyFill="1" applyBorder="1" applyAlignment="1">
      <alignment horizontal="center" vertical="center"/>
    </xf>
    <xf numFmtId="0" fontId="0" fillId="5" borderId="59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0" xfId="0" applyNumberFormat="1" applyBorder="1" applyAlignment="1" applyProtection="1">
      <alignment horizontal="left" vertical="top" wrapText="1"/>
      <protection locked="0"/>
    </xf>
    <xf numFmtId="49" fontId="4" fillId="0" borderId="61" xfId="0" applyNumberFormat="1" applyFon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22" fillId="0" borderId="72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22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0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8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0" xfId="1" applyBorder="1" applyAlignment="1">
      <alignment horizontal="center" vertical="center" wrapText="1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9" xfId="1" applyBorder="1" applyAlignment="1">
      <alignment horizontal="left" vertical="top" shrinkToFit="1"/>
    </xf>
    <xf numFmtId="0" fontId="13" fillId="0" borderId="61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24" fillId="0" borderId="65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4" fillId="0" borderId="40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 shrinkToFit="1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29" fillId="0" borderId="4" xfId="0" applyFont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1" fillId="0" borderId="4" xfId="0" applyFont="1" applyBorder="1" applyAlignment="1" applyProtection="1">
      <alignment horizontal="center" vertical="center"/>
      <protection locked="0"/>
    </xf>
    <xf numFmtId="0" fontId="32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3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F16845C9-A250-4EAF-A149-501A48461B42}"/>
            </a:ext>
          </a:extLst>
        </xdr:cNvPr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E6C07D3E-C6F7-4FA6-9E04-3939216F6B15}"/>
            </a:ext>
          </a:extLst>
        </xdr:cNvPr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32" zoomScale="66" zoomScaleNormal="100" zoomScaleSheetLayoutView="100" workbookViewId="0">
      <selection activeCell="AH52" sqref="AH5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194" t="s">
        <v>113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</row>
    <row r="2" spans="1:51" ht="14.5" customHeight="1">
      <c r="A2" s="100" t="s">
        <v>119</v>
      </c>
      <c r="B2" s="101"/>
      <c r="C2" s="227" t="s">
        <v>131</v>
      </c>
      <c r="D2" s="102"/>
      <c r="E2" s="102"/>
      <c r="F2" s="102"/>
      <c r="G2" s="102"/>
      <c r="H2" s="102"/>
      <c r="I2" s="103"/>
      <c r="J2" s="93" t="s">
        <v>117</v>
      </c>
      <c r="K2" s="199"/>
      <c r="L2" s="199"/>
      <c r="M2" s="199"/>
      <c r="N2" s="199"/>
      <c r="O2" s="200"/>
      <c r="P2" s="93" t="s">
        <v>95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99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2"/>
      <c r="AV2" s="22" t="s">
        <v>88</v>
      </c>
      <c r="AW2" t="s">
        <v>109</v>
      </c>
      <c r="AX2" t="s">
        <v>110</v>
      </c>
    </row>
    <row r="3" spans="1:51" ht="24" customHeight="1">
      <c r="A3" s="104" t="s">
        <v>120</v>
      </c>
      <c r="B3" s="105"/>
      <c r="C3" s="228" t="s">
        <v>132</v>
      </c>
      <c r="D3" s="106"/>
      <c r="E3" s="106"/>
      <c r="F3" s="106"/>
      <c r="G3" s="106"/>
      <c r="H3" s="106"/>
      <c r="I3" s="107"/>
      <c r="J3" s="196" t="s">
        <v>91</v>
      </c>
      <c r="K3" s="197"/>
      <c r="L3" s="197"/>
      <c r="M3" s="197"/>
      <c r="N3" s="197"/>
      <c r="O3" s="198"/>
      <c r="P3" s="95" t="s">
        <v>133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4"/>
      <c r="AT3" s="33"/>
      <c r="AV3" s="22" t="s">
        <v>89</v>
      </c>
      <c r="AW3" t="s">
        <v>108</v>
      </c>
      <c r="AX3" t="s">
        <v>111</v>
      </c>
      <c r="AY3" t="s">
        <v>112</v>
      </c>
    </row>
    <row r="4" spans="1:51" ht="20.149999999999999" customHeight="1">
      <c r="A4" s="208" t="s">
        <v>121</v>
      </c>
      <c r="B4" s="209"/>
      <c r="C4" s="229" t="s">
        <v>134</v>
      </c>
      <c r="D4" s="201"/>
      <c r="E4" s="201"/>
      <c r="F4" s="201"/>
      <c r="G4" s="201"/>
      <c r="H4" s="201"/>
      <c r="I4" s="202"/>
      <c r="J4" s="212" t="s">
        <v>115</v>
      </c>
      <c r="K4" s="213"/>
      <c r="L4" s="213"/>
      <c r="M4" s="213"/>
      <c r="N4" s="213"/>
      <c r="O4" s="214"/>
      <c r="P4" s="148" t="s">
        <v>92</v>
      </c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30"/>
      <c r="AT4" s="33"/>
      <c r="AV4" s="22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10" t="s">
        <v>114</v>
      </c>
      <c r="B5" s="211"/>
      <c r="C5" s="203"/>
      <c r="D5" s="204"/>
      <c r="E5" s="204"/>
      <c r="F5" s="204"/>
      <c r="G5" s="204"/>
      <c r="H5" s="204"/>
      <c r="I5" s="205"/>
      <c r="J5" s="177">
        <v>34007</v>
      </c>
      <c r="K5" s="177"/>
      <c r="L5" s="177"/>
      <c r="M5" s="177"/>
      <c r="N5" s="177"/>
      <c r="O5" s="177"/>
      <c r="P5" s="230" t="s">
        <v>135</v>
      </c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230" t="s">
        <v>136</v>
      </c>
      <c r="AF5" s="149"/>
      <c r="AG5" s="149"/>
      <c r="AH5" s="149"/>
      <c r="AI5" s="149"/>
      <c r="AJ5" s="149"/>
      <c r="AK5" s="150"/>
      <c r="AL5" s="150"/>
      <c r="AM5" s="150"/>
      <c r="AN5" s="150"/>
      <c r="AO5" s="150"/>
      <c r="AP5" s="150"/>
      <c r="AQ5" s="150"/>
      <c r="AR5" s="150"/>
      <c r="AS5" s="151"/>
      <c r="AT5" s="33"/>
      <c r="AV5" s="22" t="s">
        <v>91</v>
      </c>
      <c r="AW5" t="s">
        <v>116</v>
      </c>
    </row>
    <row r="6" spans="1:51" ht="22.5" customHeight="1">
      <c r="A6" s="71" t="s">
        <v>79</v>
      </c>
      <c r="B6" s="119"/>
      <c r="C6" s="122" t="s">
        <v>105</v>
      </c>
      <c r="D6" s="123"/>
      <c r="E6" s="124" t="s">
        <v>106</v>
      </c>
      <c r="F6" s="125"/>
      <c r="G6" s="178" t="s">
        <v>80</v>
      </c>
      <c r="H6" s="178"/>
      <c r="I6" s="178"/>
      <c r="J6" s="178" t="s">
        <v>2</v>
      </c>
      <c r="K6" s="178"/>
      <c r="L6" s="178"/>
      <c r="M6" s="178" t="s">
        <v>3</v>
      </c>
      <c r="N6" s="178"/>
      <c r="O6" s="178"/>
      <c r="P6" s="130" t="s">
        <v>93</v>
      </c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2" t="s">
        <v>94</v>
      </c>
      <c r="AL6" s="132"/>
      <c r="AM6" s="132"/>
      <c r="AN6" s="132"/>
      <c r="AO6" s="132"/>
      <c r="AP6" s="132"/>
      <c r="AQ6" s="132"/>
      <c r="AR6" s="132"/>
      <c r="AS6" s="132"/>
      <c r="AT6" s="34" t="s">
        <v>45</v>
      </c>
    </row>
    <row r="7" spans="1:51" ht="13.5" customHeight="1">
      <c r="A7" s="71"/>
      <c r="B7" s="119"/>
      <c r="C7" s="74" t="s">
        <v>137</v>
      </c>
      <c r="D7" s="75"/>
      <c r="E7" s="76" t="s">
        <v>138</v>
      </c>
      <c r="F7" s="77"/>
      <c r="G7" s="179">
        <v>507374491</v>
      </c>
      <c r="H7" s="179"/>
      <c r="I7" s="179"/>
      <c r="J7" s="179">
        <v>18472</v>
      </c>
      <c r="K7" s="179"/>
      <c r="L7" s="179"/>
      <c r="M7" s="179">
        <v>428557</v>
      </c>
      <c r="N7" s="179"/>
      <c r="O7" s="179"/>
      <c r="P7" s="155" t="s">
        <v>7</v>
      </c>
      <c r="Q7" s="156"/>
      <c r="R7" s="215" t="s">
        <v>139</v>
      </c>
      <c r="S7" s="121"/>
      <c r="T7" s="121"/>
      <c r="U7" s="121"/>
      <c r="V7" s="27" t="s">
        <v>8</v>
      </c>
      <c r="W7" s="231" t="s">
        <v>140</v>
      </c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35" t="s">
        <v>9</v>
      </c>
      <c r="AL7" s="157" t="s">
        <v>141</v>
      </c>
      <c r="AM7" s="59"/>
      <c r="AN7" s="59"/>
      <c r="AO7" s="59"/>
      <c r="AP7" s="59"/>
      <c r="AQ7" s="59"/>
      <c r="AR7" s="59"/>
      <c r="AS7" s="36" t="s">
        <v>10</v>
      </c>
      <c r="AT7" s="53">
        <v>60</v>
      </c>
    </row>
    <row r="8" spans="1:51" ht="18" customHeight="1">
      <c r="A8" s="71"/>
      <c r="B8" s="119"/>
      <c r="C8" s="78" t="s">
        <v>142</v>
      </c>
      <c r="D8" s="79"/>
      <c r="E8" s="80" t="s">
        <v>143</v>
      </c>
      <c r="F8" s="81"/>
      <c r="G8" s="179"/>
      <c r="H8" s="179"/>
      <c r="I8" s="179"/>
      <c r="J8" s="179"/>
      <c r="K8" s="179"/>
      <c r="L8" s="179"/>
      <c r="M8" s="179"/>
      <c r="N8" s="179"/>
      <c r="O8" s="179"/>
      <c r="P8" s="232" t="s">
        <v>144</v>
      </c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60" t="s">
        <v>145</v>
      </c>
      <c r="AL8" s="61"/>
      <c r="AM8" s="61"/>
      <c r="AN8" s="61"/>
      <c r="AO8" s="37" t="s">
        <v>8</v>
      </c>
      <c r="AP8" s="61" t="s">
        <v>146</v>
      </c>
      <c r="AQ8" s="61"/>
      <c r="AR8" s="61"/>
      <c r="AS8" s="62"/>
      <c r="AT8" s="53"/>
    </row>
    <row r="9" spans="1:51" ht="14.5" customHeight="1">
      <c r="A9" s="206" t="s">
        <v>129</v>
      </c>
      <c r="B9" s="119"/>
      <c r="C9" s="74" t="s">
        <v>147</v>
      </c>
      <c r="D9" s="75"/>
      <c r="E9" s="76" t="s">
        <v>148</v>
      </c>
      <c r="F9" s="77"/>
      <c r="G9" s="179">
        <v>500375791</v>
      </c>
      <c r="H9" s="179"/>
      <c r="I9" s="179"/>
      <c r="J9" s="179"/>
      <c r="K9" s="179"/>
      <c r="L9" s="179"/>
      <c r="M9" s="179">
        <v>515820</v>
      </c>
      <c r="N9" s="179"/>
      <c r="O9" s="179"/>
      <c r="P9" s="155" t="s">
        <v>7</v>
      </c>
      <c r="Q9" s="156"/>
      <c r="R9" s="215" t="s">
        <v>139</v>
      </c>
      <c r="S9" s="121"/>
      <c r="T9" s="121"/>
      <c r="U9" s="121"/>
      <c r="V9" s="27" t="s">
        <v>8</v>
      </c>
      <c r="W9" s="231" t="s">
        <v>149</v>
      </c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3"/>
      <c r="AK9" s="35" t="s">
        <v>9</v>
      </c>
      <c r="AL9" s="157" t="s">
        <v>141</v>
      </c>
      <c r="AM9" s="59"/>
      <c r="AN9" s="59"/>
      <c r="AO9" s="59"/>
      <c r="AP9" s="59"/>
      <c r="AQ9" s="59"/>
      <c r="AR9" s="59"/>
      <c r="AS9" s="36" t="s">
        <v>10</v>
      </c>
      <c r="AT9" s="54">
        <v>40</v>
      </c>
    </row>
    <row r="10" spans="1:51" ht="18" customHeight="1">
      <c r="A10" s="71"/>
      <c r="B10" s="119"/>
      <c r="C10" s="78" t="s">
        <v>150</v>
      </c>
      <c r="D10" s="79"/>
      <c r="E10" s="80" t="s">
        <v>151</v>
      </c>
      <c r="F10" s="81"/>
      <c r="G10" s="179"/>
      <c r="H10" s="179"/>
      <c r="I10" s="179"/>
      <c r="J10" s="179"/>
      <c r="K10" s="179"/>
      <c r="L10" s="179"/>
      <c r="M10" s="179"/>
      <c r="N10" s="179"/>
      <c r="O10" s="179"/>
      <c r="P10" s="232" t="s">
        <v>152</v>
      </c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6"/>
      <c r="AK10" s="233" t="s">
        <v>153</v>
      </c>
      <c r="AL10" s="61"/>
      <c r="AM10" s="61"/>
      <c r="AN10" s="61"/>
      <c r="AO10" s="37" t="s">
        <v>8</v>
      </c>
      <c r="AP10" s="234" t="s">
        <v>154</v>
      </c>
      <c r="AQ10" s="61"/>
      <c r="AR10" s="61"/>
      <c r="AS10" s="62"/>
      <c r="AT10" s="54"/>
    </row>
    <row r="11" spans="1:51" ht="14.5" customHeight="1">
      <c r="A11" s="206" t="s">
        <v>130</v>
      </c>
      <c r="B11" s="119"/>
      <c r="C11" s="74" t="s">
        <v>155</v>
      </c>
      <c r="D11" s="75"/>
      <c r="E11" s="76" t="s">
        <v>156</v>
      </c>
      <c r="F11" s="77"/>
      <c r="G11" s="179">
        <v>518927622</v>
      </c>
      <c r="H11" s="179"/>
      <c r="I11" s="179"/>
      <c r="J11" s="179"/>
      <c r="K11" s="179"/>
      <c r="L11" s="179"/>
      <c r="M11" s="179"/>
      <c r="N11" s="179"/>
      <c r="O11" s="179"/>
      <c r="P11" s="155" t="s">
        <v>7</v>
      </c>
      <c r="Q11" s="156"/>
      <c r="R11" s="215" t="s">
        <v>139</v>
      </c>
      <c r="S11" s="121"/>
      <c r="T11" s="121"/>
      <c r="U11" s="121"/>
      <c r="V11" s="27" t="s">
        <v>8</v>
      </c>
      <c r="W11" s="231" t="s">
        <v>149</v>
      </c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3"/>
      <c r="AK11" s="35" t="s">
        <v>9</v>
      </c>
      <c r="AL11" s="157" t="s">
        <v>141</v>
      </c>
      <c r="AM11" s="59"/>
      <c r="AN11" s="59"/>
      <c r="AO11" s="59"/>
      <c r="AP11" s="59"/>
      <c r="AQ11" s="59"/>
      <c r="AR11" s="59"/>
      <c r="AS11" s="36" t="s">
        <v>10</v>
      </c>
      <c r="AT11" s="54">
        <v>50</v>
      </c>
    </row>
    <row r="12" spans="1:51" ht="18" customHeight="1">
      <c r="A12" s="71"/>
      <c r="B12" s="119"/>
      <c r="C12" s="78" t="s">
        <v>157</v>
      </c>
      <c r="D12" s="79"/>
      <c r="E12" s="80" t="s">
        <v>158</v>
      </c>
      <c r="F12" s="81"/>
      <c r="G12" s="179"/>
      <c r="H12" s="179"/>
      <c r="I12" s="179"/>
      <c r="J12" s="179"/>
      <c r="K12" s="179"/>
      <c r="L12" s="179"/>
      <c r="M12" s="179"/>
      <c r="N12" s="179"/>
      <c r="O12" s="179"/>
      <c r="P12" s="232" t="s">
        <v>159</v>
      </c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6"/>
      <c r="AK12" s="233" t="s">
        <v>160</v>
      </c>
      <c r="AL12" s="61"/>
      <c r="AM12" s="61"/>
      <c r="AN12" s="61"/>
      <c r="AO12" s="37" t="s">
        <v>8</v>
      </c>
      <c r="AP12" s="234" t="s">
        <v>161</v>
      </c>
      <c r="AQ12" s="61"/>
      <c r="AR12" s="61"/>
      <c r="AS12" s="62"/>
      <c r="AT12" s="54"/>
    </row>
    <row r="13" spans="1:51" ht="14.5" customHeight="1">
      <c r="A13" s="71" t="s">
        <v>81</v>
      </c>
      <c r="B13" s="119"/>
      <c r="C13" s="126" t="s">
        <v>162</v>
      </c>
      <c r="D13" s="75"/>
      <c r="E13" s="127" t="s">
        <v>164</v>
      </c>
      <c r="F13" s="77"/>
      <c r="G13" s="179">
        <v>518042165</v>
      </c>
      <c r="H13" s="179"/>
      <c r="I13" s="179"/>
      <c r="J13" s="179"/>
      <c r="K13" s="179"/>
      <c r="L13" s="179"/>
      <c r="M13" s="179">
        <v>478020</v>
      </c>
      <c r="N13" s="179"/>
      <c r="O13" s="179"/>
      <c r="P13" s="155" t="s">
        <v>7</v>
      </c>
      <c r="Q13" s="156"/>
      <c r="R13" s="215" t="s">
        <v>166</v>
      </c>
      <c r="S13" s="121"/>
      <c r="T13" s="121"/>
      <c r="U13" s="121"/>
      <c r="V13" s="27" t="s">
        <v>8</v>
      </c>
      <c r="W13" s="231" t="s">
        <v>167</v>
      </c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3"/>
      <c r="AK13" s="35" t="s">
        <v>122</v>
      </c>
      <c r="AL13" s="157" t="s">
        <v>169</v>
      </c>
      <c r="AM13" s="59"/>
      <c r="AN13" s="59"/>
      <c r="AO13" s="59"/>
      <c r="AP13" s="59"/>
      <c r="AQ13" s="59"/>
      <c r="AR13" s="59"/>
      <c r="AS13" s="36" t="s">
        <v>123</v>
      </c>
      <c r="AT13" s="54">
        <v>49</v>
      </c>
    </row>
    <row r="14" spans="1:51" ht="18" customHeight="1">
      <c r="A14" s="71"/>
      <c r="B14" s="119"/>
      <c r="C14" s="128" t="s">
        <v>163</v>
      </c>
      <c r="D14" s="79"/>
      <c r="E14" s="129" t="s">
        <v>165</v>
      </c>
      <c r="F14" s="81"/>
      <c r="G14" s="179"/>
      <c r="H14" s="179"/>
      <c r="I14" s="179"/>
      <c r="J14" s="179"/>
      <c r="K14" s="179"/>
      <c r="L14" s="179"/>
      <c r="M14" s="179"/>
      <c r="N14" s="179"/>
      <c r="O14" s="179"/>
      <c r="P14" s="114" t="s">
        <v>168</v>
      </c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6"/>
      <c r="AK14" s="233" t="s">
        <v>170</v>
      </c>
      <c r="AL14" s="61"/>
      <c r="AM14" s="61"/>
      <c r="AN14" s="61"/>
      <c r="AO14" s="37" t="s">
        <v>124</v>
      </c>
      <c r="AP14" s="234" t="s">
        <v>171</v>
      </c>
      <c r="AQ14" s="61"/>
      <c r="AR14" s="61"/>
      <c r="AS14" s="62"/>
      <c r="AT14" s="54"/>
    </row>
    <row r="15" spans="1:51" ht="15" customHeight="1">
      <c r="A15" s="71" t="s">
        <v>82</v>
      </c>
      <c r="B15" s="119"/>
      <c r="C15" s="126" t="s">
        <v>172</v>
      </c>
      <c r="D15" s="75"/>
      <c r="E15" s="127" t="s">
        <v>175</v>
      </c>
      <c r="F15" s="77"/>
      <c r="G15" s="182"/>
      <c r="H15" s="182"/>
      <c r="I15" s="182"/>
      <c r="J15" s="182"/>
      <c r="K15" s="182"/>
      <c r="L15" s="182"/>
      <c r="M15" s="182"/>
      <c r="N15" s="182"/>
      <c r="O15" s="182"/>
      <c r="P15" s="24"/>
      <c r="Q15" s="25"/>
      <c r="R15" s="142"/>
      <c r="S15" s="142"/>
      <c r="T15" s="142"/>
      <c r="U15" s="142"/>
      <c r="V15" s="26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7"/>
      <c r="AK15" s="38"/>
      <c r="AL15" s="135"/>
      <c r="AM15" s="135"/>
      <c r="AN15" s="135"/>
      <c r="AO15" s="135"/>
      <c r="AP15" s="135"/>
      <c r="AQ15" s="135"/>
      <c r="AR15" s="135"/>
      <c r="AS15" s="39"/>
      <c r="AT15" s="55"/>
    </row>
    <row r="16" spans="1:51" ht="18" customHeight="1">
      <c r="A16" s="71"/>
      <c r="B16" s="119"/>
      <c r="C16" s="128" t="s">
        <v>173</v>
      </c>
      <c r="D16" s="79"/>
      <c r="E16" s="129" t="s">
        <v>174</v>
      </c>
      <c r="F16" s="81"/>
      <c r="G16" s="182"/>
      <c r="H16" s="182"/>
      <c r="I16" s="182"/>
      <c r="J16" s="182"/>
      <c r="K16" s="182"/>
      <c r="L16" s="182"/>
      <c r="M16" s="182"/>
      <c r="N16" s="182"/>
      <c r="O16" s="182"/>
      <c r="P16" s="136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139"/>
      <c r="AL16" s="140"/>
      <c r="AM16" s="140"/>
      <c r="AN16" s="140"/>
      <c r="AO16" s="40"/>
      <c r="AP16" s="140"/>
      <c r="AQ16" s="140"/>
      <c r="AR16" s="140"/>
      <c r="AS16" s="141"/>
      <c r="AT16" s="55"/>
    </row>
    <row r="17" spans="1:46" ht="15" customHeight="1">
      <c r="A17" s="183" t="s">
        <v>96</v>
      </c>
      <c r="B17" s="119"/>
      <c r="C17" s="126" t="s">
        <v>172</v>
      </c>
      <c r="D17" s="75"/>
      <c r="E17" s="127" t="s">
        <v>175</v>
      </c>
      <c r="F17" s="77"/>
      <c r="G17" s="182"/>
      <c r="H17" s="182"/>
      <c r="I17" s="182"/>
      <c r="J17" s="182"/>
      <c r="K17" s="182"/>
      <c r="L17" s="182"/>
      <c r="M17" s="182"/>
      <c r="N17" s="182"/>
      <c r="O17" s="182"/>
      <c r="P17" s="155" t="s">
        <v>7</v>
      </c>
      <c r="Q17" s="156"/>
      <c r="R17" s="215" t="s">
        <v>166</v>
      </c>
      <c r="S17" s="121"/>
      <c r="T17" s="121"/>
      <c r="U17" s="121"/>
      <c r="V17" s="27" t="s">
        <v>8</v>
      </c>
      <c r="W17" s="231" t="s">
        <v>167</v>
      </c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3"/>
      <c r="AK17" s="35" t="s">
        <v>122</v>
      </c>
      <c r="AL17" s="157" t="s">
        <v>169</v>
      </c>
      <c r="AM17" s="59"/>
      <c r="AN17" s="59"/>
      <c r="AO17" s="59"/>
      <c r="AP17" s="59"/>
      <c r="AQ17" s="59"/>
      <c r="AR17" s="59"/>
      <c r="AS17" s="36" t="s">
        <v>123</v>
      </c>
      <c r="AT17" s="54">
        <v>60</v>
      </c>
    </row>
    <row r="18" spans="1:46" ht="18" customHeight="1">
      <c r="A18" s="71"/>
      <c r="B18" s="119"/>
      <c r="C18" s="128" t="s">
        <v>173</v>
      </c>
      <c r="D18" s="79"/>
      <c r="E18" s="129" t="s">
        <v>174</v>
      </c>
      <c r="F18" s="81"/>
      <c r="G18" s="182"/>
      <c r="H18" s="182"/>
      <c r="I18" s="182"/>
      <c r="J18" s="182"/>
      <c r="K18" s="182"/>
      <c r="L18" s="182"/>
      <c r="M18" s="182"/>
      <c r="N18" s="182"/>
      <c r="O18" s="182"/>
      <c r="P18" s="232" t="s">
        <v>176</v>
      </c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6"/>
      <c r="AK18" s="233" t="s">
        <v>177</v>
      </c>
      <c r="AL18" s="61"/>
      <c r="AM18" s="61"/>
      <c r="AN18" s="61"/>
      <c r="AO18" s="37" t="s">
        <v>124</v>
      </c>
      <c r="AP18" s="234" t="s">
        <v>178</v>
      </c>
      <c r="AQ18" s="61"/>
      <c r="AR18" s="61"/>
      <c r="AS18" s="62"/>
      <c r="AT18" s="54"/>
    </row>
    <row r="19" spans="1:46">
      <c r="A19" s="71" t="s">
        <v>0</v>
      </c>
      <c r="B19" s="119"/>
      <c r="C19" s="172" t="str">
        <f>IF(P18="","",P18)</f>
        <v>千葉県八千代市八千代台北9-12-6</v>
      </c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19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1" t="s">
        <v>1</v>
      </c>
      <c r="B21" s="119"/>
      <c r="C21" s="172" t="str">
        <f>IF(AL17="","",AL17&amp;"-"&amp;AK18&amp;"-"&amp;AP18)</f>
        <v>090-5527-3208</v>
      </c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1"/>
      <c r="B22" s="119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1" t="s">
        <v>83</v>
      </c>
      <c r="B23" s="119"/>
      <c r="C23" s="192"/>
      <c r="D23" s="184"/>
      <c r="E23" s="184"/>
      <c r="F23" s="184"/>
      <c r="G23" s="184"/>
      <c r="H23" s="184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88"/>
      <c r="B24" s="207"/>
      <c r="C24" s="193"/>
      <c r="D24" s="185"/>
      <c r="E24" s="185"/>
      <c r="F24" s="185"/>
      <c r="G24" s="185"/>
      <c r="H24" s="185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80" t="s">
        <v>127</v>
      </c>
      <c r="B25" s="117" t="s">
        <v>84</v>
      </c>
      <c r="C25" s="173" t="s">
        <v>103</v>
      </c>
      <c r="D25" s="174"/>
      <c r="E25" s="175" t="s">
        <v>104</v>
      </c>
      <c r="F25" s="176"/>
      <c r="G25" s="117" t="s">
        <v>85</v>
      </c>
      <c r="H25" s="117"/>
      <c r="I25" s="117" t="s">
        <v>86</v>
      </c>
      <c r="J25" s="117"/>
      <c r="K25" s="117"/>
      <c r="L25" s="117"/>
      <c r="M25" s="117" t="s">
        <v>87</v>
      </c>
      <c r="N25" s="117"/>
      <c r="O25" s="117"/>
      <c r="P25" s="97" t="s">
        <v>97</v>
      </c>
      <c r="Q25" s="117"/>
      <c r="R25" s="117"/>
      <c r="S25" s="117"/>
      <c r="T25" s="118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81"/>
      <c r="B26" s="119"/>
      <c r="C26" s="162" t="s">
        <v>101</v>
      </c>
      <c r="D26" s="163"/>
      <c r="E26" s="164" t="s">
        <v>102</v>
      </c>
      <c r="F26" s="165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20"/>
      <c r="U26" s="1"/>
      <c r="V26" s="1"/>
      <c r="W26" s="1"/>
      <c r="X26" s="1"/>
      <c r="Y26" s="108" t="s">
        <v>98</v>
      </c>
      <c r="Z26" s="94"/>
      <c r="AA26" s="94"/>
      <c r="AB26" s="94"/>
      <c r="AC26" s="94"/>
      <c r="AD26" s="94"/>
      <c r="AE26" s="94"/>
      <c r="AF26" s="94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8">
        <v>1</v>
      </c>
      <c r="B27" s="235" t="s">
        <v>179</v>
      </c>
      <c r="C27" s="126" t="s">
        <v>181</v>
      </c>
      <c r="D27" s="75"/>
      <c r="E27" s="127" t="s">
        <v>206</v>
      </c>
      <c r="F27" s="77"/>
      <c r="G27" s="82">
        <v>5</v>
      </c>
      <c r="H27" s="65"/>
      <c r="I27" s="82" t="s">
        <v>234</v>
      </c>
      <c r="J27" s="64"/>
      <c r="K27" s="64"/>
      <c r="L27" s="65"/>
      <c r="M27" s="63">
        <v>521245461</v>
      </c>
      <c r="N27" s="64"/>
      <c r="O27" s="65"/>
      <c r="P27" s="63">
        <v>155</v>
      </c>
      <c r="Q27" s="64"/>
      <c r="R27" s="64"/>
      <c r="S27" s="64"/>
      <c r="T27" s="69"/>
      <c r="U27" s="1"/>
      <c r="V27" s="1"/>
      <c r="W27" s="1"/>
      <c r="X27" s="1"/>
      <c r="Y27" s="186">
        <v>18</v>
      </c>
      <c r="Z27" s="187"/>
      <c r="AA27" s="187"/>
      <c r="AB27" s="187"/>
      <c r="AC27" s="187"/>
      <c r="AD27" s="187"/>
      <c r="AE27" s="187"/>
      <c r="AF27" s="187"/>
      <c r="AG27" s="188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99"/>
      <c r="B28" s="73"/>
      <c r="C28" s="128" t="s">
        <v>180</v>
      </c>
      <c r="D28" s="79"/>
      <c r="E28" s="129" t="s">
        <v>207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89"/>
      <c r="Z28" s="190"/>
      <c r="AA28" s="190"/>
      <c r="AB28" s="190"/>
      <c r="AC28" s="190"/>
      <c r="AD28" s="190"/>
      <c r="AE28" s="190"/>
      <c r="AF28" s="190"/>
      <c r="AG28" s="19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8">
        <v>2</v>
      </c>
      <c r="B29" s="72">
        <v>2</v>
      </c>
      <c r="C29" s="126" t="s">
        <v>182</v>
      </c>
      <c r="D29" s="75"/>
      <c r="E29" s="127" t="s">
        <v>208</v>
      </c>
      <c r="F29" s="77"/>
      <c r="G29" s="82">
        <v>5</v>
      </c>
      <c r="H29" s="65"/>
      <c r="I29" s="82" t="s">
        <v>235</v>
      </c>
      <c r="J29" s="64"/>
      <c r="K29" s="64"/>
      <c r="L29" s="65"/>
      <c r="M29" s="63">
        <v>521964652</v>
      </c>
      <c r="N29" s="64"/>
      <c r="O29" s="65"/>
      <c r="P29" s="63">
        <v>150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99"/>
      <c r="B30" s="73"/>
      <c r="C30" s="128" t="s">
        <v>183</v>
      </c>
      <c r="D30" s="79"/>
      <c r="E30" s="129" t="s">
        <v>209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98">
        <v>3</v>
      </c>
      <c r="B31" s="72">
        <v>3</v>
      </c>
      <c r="C31" s="126" t="s">
        <v>184</v>
      </c>
      <c r="D31" s="75"/>
      <c r="E31" s="127" t="s">
        <v>210</v>
      </c>
      <c r="F31" s="77"/>
      <c r="G31" s="82">
        <v>5</v>
      </c>
      <c r="H31" s="65"/>
      <c r="I31" s="82" t="s">
        <v>236</v>
      </c>
      <c r="J31" s="64"/>
      <c r="K31" s="64"/>
      <c r="L31" s="65"/>
      <c r="M31" s="63">
        <v>526563348</v>
      </c>
      <c r="N31" s="64"/>
      <c r="O31" s="65"/>
      <c r="P31" s="63">
        <v>162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99"/>
      <c r="B32" s="73"/>
      <c r="C32" s="128" t="s">
        <v>185</v>
      </c>
      <c r="D32" s="79"/>
      <c r="E32" s="129" t="s">
        <v>211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98">
        <v>4</v>
      </c>
      <c r="B33" s="72">
        <v>4</v>
      </c>
      <c r="C33" s="126" t="s">
        <v>186</v>
      </c>
      <c r="D33" s="75"/>
      <c r="E33" s="127" t="s">
        <v>212</v>
      </c>
      <c r="F33" s="77"/>
      <c r="G33" s="82">
        <v>5</v>
      </c>
      <c r="H33" s="65"/>
      <c r="I33" s="236" t="s">
        <v>237</v>
      </c>
      <c r="J33" s="237"/>
      <c r="K33" s="237"/>
      <c r="L33" s="238"/>
      <c r="M33" s="63">
        <v>525873769</v>
      </c>
      <c r="N33" s="64"/>
      <c r="O33" s="65"/>
      <c r="P33" s="63">
        <v>151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99"/>
      <c r="B34" s="73"/>
      <c r="C34" s="128" t="s">
        <v>187</v>
      </c>
      <c r="D34" s="79"/>
      <c r="E34" s="129" t="s">
        <v>213</v>
      </c>
      <c r="F34" s="81"/>
      <c r="G34" s="66"/>
      <c r="H34" s="68"/>
      <c r="I34" s="239"/>
      <c r="J34" s="240"/>
      <c r="K34" s="240"/>
      <c r="L34" s="241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08" t="s">
        <v>126</v>
      </c>
      <c r="Z34" s="94"/>
      <c r="AA34" s="94"/>
      <c r="AB34" s="94"/>
      <c r="AC34" s="94"/>
      <c r="AD34" s="94"/>
      <c r="AE34" s="94"/>
      <c r="AF34" s="94"/>
      <c r="AG34" s="10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8">
        <v>5</v>
      </c>
      <c r="B35" s="72">
        <v>5</v>
      </c>
      <c r="C35" s="126" t="s">
        <v>188</v>
      </c>
      <c r="D35" s="75"/>
      <c r="E35" s="127" t="s">
        <v>214</v>
      </c>
      <c r="F35" s="77"/>
      <c r="G35" s="82">
        <v>5</v>
      </c>
      <c r="H35" s="65"/>
      <c r="I35" s="82" t="s">
        <v>238</v>
      </c>
      <c r="J35" s="64"/>
      <c r="K35" s="64"/>
      <c r="L35" s="65"/>
      <c r="M35" s="63">
        <v>526052446</v>
      </c>
      <c r="N35" s="64"/>
      <c r="O35" s="65"/>
      <c r="P35" s="63">
        <v>152</v>
      </c>
      <c r="Q35" s="64"/>
      <c r="R35" s="64"/>
      <c r="S35" s="64"/>
      <c r="T35" s="69"/>
      <c r="U35" s="1"/>
      <c r="V35" s="1"/>
      <c r="W35" s="1"/>
      <c r="X35" s="1"/>
      <c r="Y35" s="110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99"/>
      <c r="B36" s="73"/>
      <c r="C36" s="128" t="s">
        <v>189</v>
      </c>
      <c r="D36" s="79"/>
      <c r="E36" s="129" t="s">
        <v>215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1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8">
        <v>6</v>
      </c>
      <c r="B37" s="72">
        <v>6</v>
      </c>
      <c r="C37" s="126" t="s">
        <v>190</v>
      </c>
      <c r="D37" s="75"/>
      <c r="E37" s="127" t="s">
        <v>216</v>
      </c>
      <c r="F37" s="77"/>
      <c r="G37" s="82">
        <v>4</v>
      </c>
      <c r="H37" s="65"/>
      <c r="I37" s="82" t="s">
        <v>239</v>
      </c>
      <c r="J37" s="64"/>
      <c r="K37" s="64"/>
      <c r="L37" s="65"/>
      <c r="M37" s="63">
        <v>522119655</v>
      </c>
      <c r="N37" s="64"/>
      <c r="O37" s="65"/>
      <c r="P37" s="63">
        <v>143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99"/>
      <c r="B38" s="73"/>
      <c r="C38" s="128" t="s">
        <v>191</v>
      </c>
      <c r="D38" s="79"/>
      <c r="E38" s="129" t="s">
        <v>217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8">
        <v>7</v>
      </c>
      <c r="B39" s="72">
        <v>7</v>
      </c>
      <c r="C39" s="74" t="s">
        <v>192</v>
      </c>
      <c r="D39" s="75"/>
      <c r="E39" s="76" t="s">
        <v>218</v>
      </c>
      <c r="F39" s="77"/>
      <c r="G39" s="243">
        <v>4</v>
      </c>
      <c r="H39" s="244"/>
      <c r="I39" s="85" t="s">
        <v>240</v>
      </c>
      <c r="J39" s="64"/>
      <c r="K39" s="64"/>
      <c r="L39" s="65"/>
      <c r="M39" s="63">
        <v>524429158</v>
      </c>
      <c r="N39" s="64"/>
      <c r="O39" s="65"/>
      <c r="P39" s="63">
        <v>145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99"/>
      <c r="B40" s="73"/>
      <c r="C40" s="128" t="s">
        <v>193</v>
      </c>
      <c r="D40" s="79"/>
      <c r="E40" s="80" t="s">
        <v>219</v>
      </c>
      <c r="F40" s="81"/>
      <c r="G40" s="245"/>
      <c r="H40" s="246"/>
      <c r="I40" s="66"/>
      <c r="J40" s="67"/>
      <c r="K40" s="67"/>
      <c r="L40" s="68"/>
      <c r="M40" s="152"/>
      <c r="N40" s="153"/>
      <c r="O40" s="166"/>
      <c r="P40" s="152"/>
      <c r="Q40" s="153"/>
      <c r="R40" s="153"/>
      <c r="S40" s="153"/>
      <c r="T40" s="15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8">
        <v>8</v>
      </c>
      <c r="B41" s="72">
        <v>8</v>
      </c>
      <c r="C41" s="126" t="s">
        <v>194</v>
      </c>
      <c r="D41" s="75"/>
      <c r="E41" s="127" t="s">
        <v>220</v>
      </c>
      <c r="F41" s="77"/>
      <c r="G41" s="82">
        <v>4</v>
      </c>
      <c r="H41" s="65"/>
      <c r="I41" s="242" t="s">
        <v>240</v>
      </c>
      <c r="J41" s="237"/>
      <c r="K41" s="237"/>
      <c r="L41" s="238"/>
      <c r="M41" s="63">
        <v>525232542</v>
      </c>
      <c r="N41" s="64"/>
      <c r="O41" s="65"/>
      <c r="P41" s="63">
        <v>145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99"/>
      <c r="B42" s="73"/>
      <c r="C42" s="128" t="s">
        <v>195</v>
      </c>
      <c r="D42" s="79"/>
      <c r="E42" s="129" t="s">
        <v>221</v>
      </c>
      <c r="F42" s="81"/>
      <c r="G42" s="66"/>
      <c r="H42" s="68"/>
      <c r="I42" s="239"/>
      <c r="J42" s="240"/>
      <c r="K42" s="240"/>
      <c r="L42" s="241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8">
        <v>9</v>
      </c>
      <c r="B43" s="72">
        <v>9</v>
      </c>
      <c r="C43" s="74" t="s">
        <v>196</v>
      </c>
      <c r="D43" s="75"/>
      <c r="E43" s="76" t="s">
        <v>222</v>
      </c>
      <c r="F43" s="77"/>
      <c r="G43" s="82">
        <v>4</v>
      </c>
      <c r="H43" s="65"/>
      <c r="I43" s="242" t="s">
        <v>241</v>
      </c>
      <c r="J43" s="237"/>
      <c r="K43" s="237"/>
      <c r="L43" s="238"/>
      <c r="M43" s="63">
        <v>526429958</v>
      </c>
      <c r="N43" s="64"/>
      <c r="O43" s="65"/>
      <c r="P43" s="63">
        <v>145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99"/>
      <c r="B44" s="73"/>
      <c r="C44" s="78" t="s">
        <v>197</v>
      </c>
      <c r="D44" s="79"/>
      <c r="E44" s="80" t="s">
        <v>223</v>
      </c>
      <c r="F44" s="81"/>
      <c r="G44" s="66"/>
      <c r="H44" s="68"/>
      <c r="I44" s="239"/>
      <c r="J44" s="240"/>
      <c r="K44" s="240"/>
      <c r="L44" s="241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8">
        <v>10</v>
      </c>
      <c r="B45" s="72">
        <v>10</v>
      </c>
      <c r="C45" s="74" t="s">
        <v>188</v>
      </c>
      <c r="D45" s="75"/>
      <c r="E45" s="76" t="s">
        <v>224</v>
      </c>
      <c r="F45" s="77"/>
      <c r="G45" s="82">
        <v>4</v>
      </c>
      <c r="H45" s="65"/>
      <c r="I45" s="82" t="s">
        <v>238</v>
      </c>
      <c r="J45" s="64"/>
      <c r="K45" s="64"/>
      <c r="L45" s="65"/>
      <c r="M45" s="63">
        <v>526052453</v>
      </c>
      <c r="N45" s="64"/>
      <c r="O45" s="65"/>
      <c r="P45" s="63">
        <v>149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99"/>
      <c r="B46" s="73"/>
      <c r="C46" s="78" t="s">
        <v>189</v>
      </c>
      <c r="D46" s="79"/>
      <c r="E46" s="80" t="s">
        <v>225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8">
        <v>11</v>
      </c>
      <c r="B47" s="72">
        <v>11</v>
      </c>
      <c r="C47" s="74" t="s">
        <v>198</v>
      </c>
      <c r="D47" s="75"/>
      <c r="E47" s="76" t="s">
        <v>226</v>
      </c>
      <c r="F47" s="77"/>
      <c r="G47" s="82">
        <v>4</v>
      </c>
      <c r="H47" s="65"/>
      <c r="I47" s="85" t="s">
        <v>239</v>
      </c>
      <c r="J47" s="64"/>
      <c r="K47" s="64"/>
      <c r="L47" s="65"/>
      <c r="M47" s="63">
        <v>523984665</v>
      </c>
      <c r="N47" s="64"/>
      <c r="O47" s="65"/>
      <c r="P47" s="63">
        <v>139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99"/>
      <c r="B48" s="73"/>
      <c r="C48" s="78" t="s">
        <v>199</v>
      </c>
      <c r="D48" s="79"/>
      <c r="E48" s="80" t="s">
        <v>227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8">
        <v>12</v>
      </c>
      <c r="B49" s="72">
        <v>12</v>
      </c>
      <c r="C49" s="74" t="s">
        <v>200</v>
      </c>
      <c r="D49" s="75"/>
      <c r="E49" s="76" t="s">
        <v>228</v>
      </c>
      <c r="F49" s="77"/>
      <c r="G49" s="82">
        <v>3</v>
      </c>
      <c r="H49" s="65"/>
      <c r="I49" s="242" t="s">
        <v>241</v>
      </c>
      <c r="J49" s="237"/>
      <c r="K49" s="237"/>
      <c r="L49" s="238"/>
      <c r="M49" s="63">
        <v>524428861</v>
      </c>
      <c r="N49" s="64"/>
      <c r="O49" s="65"/>
      <c r="P49" s="63">
        <v>138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 thickBot="1">
      <c r="A50" s="167"/>
      <c r="B50" s="73"/>
      <c r="C50" s="168" t="s">
        <v>201</v>
      </c>
      <c r="D50" s="169"/>
      <c r="E50" s="170" t="s">
        <v>229</v>
      </c>
      <c r="F50" s="171"/>
      <c r="G50" s="66"/>
      <c r="H50" s="68"/>
      <c r="I50" s="239"/>
      <c r="J50" s="240"/>
      <c r="K50" s="240"/>
      <c r="L50" s="241"/>
      <c r="M50" s="83"/>
      <c r="N50" s="86"/>
      <c r="O50" s="84"/>
      <c r="P50" s="83"/>
      <c r="Q50" s="86"/>
      <c r="R50" s="86"/>
      <c r="S50" s="86"/>
      <c r="T50" s="8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1">
        <v>13</v>
      </c>
      <c r="B51" s="72">
        <v>13</v>
      </c>
      <c r="C51" s="74" t="s">
        <v>202</v>
      </c>
      <c r="D51" s="75"/>
      <c r="E51" s="76" t="s">
        <v>230</v>
      </c>
      <c r="F51" s="77"/>
      <c r="G51" s="82">
        <v>3</v>
      </c>
      <c r="H51" s="65"/>
      <c r="I51" s="85" t="s">
        <v>239</v>
      </c>
      <c r="J51" s="64"/>
      <c r="K51" s="64"/>
      <c r="L51" s="65"/>
      <c r="M51" s="63">
        <v>524428878</v>
      </c>
      <c r="N51" s="64"/>
      <c r="O51" s="65"/>
      <c r="P51" s="63">
        <v>135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1"/>
      <c r="B52" s="73"/>
      <c r="C52" s="78" t="s">
        <v>203</v>
      </c>
      <c r="D52" s="79"/>
      <c r="E52" s="80" t="s">
        <v>231</v>
      </c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1">
        <v>14</v>
      </c>
      <c r="B53" s="72">
        <v>14</v>
      </c>
      <c r="C53" s="74" t="s">
        <v>204</v>
      </c>
      <c r="D53" s="75"/>
      <c r="E53" s="76" t="s">
        <v>232</v>
      </c>
      <c r="F53" s="77"/>
      <c r="G53" s="82">
        <v>3</v>
      </c>
      <c r="H53" s="65"/>
      <c r="I53" s="85" t="s">
        <v>240</v>
      </c>
      <c r="J53" s="64"/>
      <c r="K53" s="64"/>
      <c r="L53" s="65"/>
      <c r="M53" s="63">
        <v>523246091</v>
      </c>
      <c r="N53" s="64"/>
      <c r="O53" s="65"/>
      <c r="P53" s="63">
        <v>138</v>
      </c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88"/>
      <c r="B54" s="73"/>
      <c r="C54" s="89" t="s">
        <v>205</v>
      </c>
      <c r="D54" s="90"/>
      <c r="E54" s="91" t="s">
        <v>233</v>
      </c>
      <c r="F54" s="92"/>
      <c r="G54" s="83"/>
      <c r="H54" s="84"/>
      <c r="I54" s="66"/>
      <c r="J54" s="67"/>
      <c r="K54" s="67"/>
      <c r="L54" s="68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8" t="s">
        <v>100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8"/>
      <c r="U56" s="2"/>
      <c r="V56" s="143" t="s">
        <v>118</v>
      </c>
      <c r="W56" s="144"/>
      <c r="X56" s="144"/>
      <c r="Y56" s="144"/>
      <c r="Z56" s="144"/>
      <c r="AA56" s="144"/>
      <c r="AB56" s="144"/>
      <c r="AC56" s="144"/>
      <c r="AD56" s="144"/>
      <c r="AE56" s="144"/>
      <c r="AF56" s="145"/>
      <c r="AG56" s="146"/>
      <c r="AH56" s="146"/>
      <c r="AI56" s="146"/>
      <c r="AJ56" s="146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59" t="s">
        <v>242</v>
      </c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1"/>
      <c r="U57" s="2"/>
      <c r="V57" s="56">
        <f>LEN(A57)</f>
        <v>60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2" priority="3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74FE724-09D2-4C3B-994B-1D6AF5BD4B35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C65EDB44-5C81-438E-9A53-2DAFC2B2DD19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8A9AEB47-308F-4DCA-9764-451511475D31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16" t="s">
        <v>11</v>
      </c>
      <c r="B1" s="216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5" thickBot="1">
      <c r="A2" s="216"/>
      <c r="B2" s="216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17" t="s">
        <v>18</v>
      </c>
      <c r="B4" s="218"/>
      <c r="C4" s="218"/>
      <c r="D4" s="218"/>
      <c r="E4" s="218"/>
      <c r="F4" s="218"/>
      <c r="G4" s="219"/>
      <c r="H4" s="5" t="s">
        <v>19</v>
      </c>
      <c r="I4" s="5" t="s">
        <v>20</v>
      </c>
      <c r="J4" s="220" t="s">
        <v>69</v>
      </c>
      <c r="K4" s="218"/>
      <c r="L4" s="218"/>
      <c r="M4" s="218"/>
      <c r="N4" s="218"/>
      <c r="O4" s="218"/>
      <c r="P4" s="218"/>
      <c r="Q4" s="219"/>
    </row>
    <row r="5" spans="1:41" ht="72" customHeight="1" thickBot="1">
      <c r="A5" s="221"/>
      <c r="B5" s="222"/>
      <c r="C5" s="222"/>
      <c r="D5" s="222"/>
      <c r="E5" s="222"/>
      <c r="F5" s="222"/>
      <c r="G5" s="223"/>
      <c r="H5" s="9" t="str">
        <f>IF(入力!J3="","",入力!J3)</f>
        <v>男女混合</v>
      </c>
      <c r="I5" s="9">
        <f>入力!Y27</f>
        <v>18</v>
      </c>
      <c r="J5" s="224"/>
      <c r="K5" s="225"/>
      <c r="L5" s="225"/>
      <c r="M5" s="225"/>
      <c r="N5" s="225"/>
      <c r="O5" s="225"/>
      <c r="P5" s="225"/>
      <c r="Q5" s="226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107</v>
      </c>
      <c r="U6" s="5" t="s">
        <v>125</v>
      </c>
      <c r="V6" s="5" t="s">
        <v>125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34007</v>
      </c>
      <c r="B7" s="13" t="str">
        <f>IF(入力!C3="","",入力!C3)</f>
        <v>八千代台VBC</v>
      </c>
      <c r="C7" s="13" t="str">
        <f>IF(入力!C2="","",入力!C2)</f>
        <v>ヤチヨダイバレーボールクラブ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八千代台</v>
      </c>
      <c r="T7" s="13"/>
      <c r="U7" s="13" t="str">
        <f>IF(入力!C4="","",入力!C4)</f>
        <v>435043132・430061781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会田</v>
      </c>
      <c r="D16" s="13" t="str">
        <f>IF(入力!E8="","",入力!E8)</f>
        <v>智美</v>
      </c>
      <c r="E16" s="13" t="str">
        <f>IF(入力!C7="","",入力!C7)</f>
        <v>アイダ</v>
      </c>
      <c r="F16" s="13" t="str">
        <f>IF(入力!E7="","",入力!E7)</f>
        <v>サトミ</v>
      </c>
      <c r="G16" s="13">
        <f>IF(入力!G7="","",入力!G7)</f>
        <v>507374491</v>
      </c>
      <c r="H16" s="13">
        <f>IF(入力!J7="","",入力!J7)</f>
        <v>18472</v>
      </c>
      <c r="I16" s="13">
        <f>IF(入力!M7="","",入力!M7)</f>
        <v>428557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0031</v>
      </c>
      <c r="T16" s="13" t="str">
        <f>IF(入力!P8="","",入力!P8)</f>
        <v>千葉県八千代市八千代台北9-12-6</v>
      </c>
      <c r="U16" s="13" t="str">
        <f>IF(入力!AL7="","",入力!AL7)</f>
        <v>090</v>
      </c>
      <c r="V16" s="13" t="str">
        <f>IF(入力!AK8="","",入力!AK8)</f>
        <v>5527</v>
      </c>
      <c r="W16" s="13" t="str">
        <f>IF(入力!AP8="","",入力!AP8)</f>
        <v>3208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橋本</v>
      </c>
      <c r="D17" s="13" t="str">
        <f>IF(入力!E10="","",入力!E10)</f>
        <v>和浩</v>
      </c>
      <c r="E17" s="13" t="str">
        <f>IF(入力!C9="","",入力!C9)</f>
        <v>ハシモト</v>
      </c>
      <c r="F17" s="13" t="str">
        <f>IF(入力!E9="","",入力!E9)</f>
        <v>カズヒロ</v>
      </c>
      <c r="G17" s="13">
        <f>IF(入力!G9="","",入力!G9)</f>
        <v>500375791</v>
      </c>
      <c r="H17" s="13" t="str">
        <f>IF(入力!J9="","",入力!J9)</f>
        <v/>
      </c>
      <c r="I17" s="13">
        <f>IF(入力!M9="","",入力!M9)</f>
        <v>515820</v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0046</v>
      </c>
      <c r="T17" s="13" t="str">
        <f>IF(入力!P10="","",入力!P10)</f>
        <v>千葉県八千代市大和田新田1075-166</v>
      </c>
      <c r="U17" s="13" t="str">
        <f>IF(入力!AL9="","",入力!AL9)</f>
        <v>090</v>
      </c>
      <c r="V17" s="13" t="str">
        <f>IF(入力!AK10="","",入力!AK10)</f>
        <v>5225</v>
      </c>
      <c r="W17" s="13" t="str">
        <f>IF(入力!AP10="","",入力!AP10)</f>
        <v>0849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 t="str">
        <f>IF(入力!C12="","",入力!C12)</f>
        <v>早川</v>
      </c>
      <c r="D18" s="13" t="str">
        <f>IF(入力!E12="","",入力!E12)</f>
        <v>浩司</v>
      </c>
      <c r="E18" s="13" t="str">
        <f>IF(入力!C11="","",入力!C11)</f>
        <v>ハヤカワ</v>
      </c>
      <c r="F18" s="13" t="str">
        <f>IF(入力!E11="","",入力!E11)</f>
        <v>コウジ</v>
      </c>
      <c r="G18" s="13">
        <f>IF(入力!G11="","",入力!G11)</f>
        <v>518927622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50</v>
      </c>
      <c r="M18" s="13"/>
      <c r="N18" s="13"/>
      <c r="O18" s="13"/>
      <c r="P18" s="13"/>
      <c r="Q18" s="13"/>
      <c r="R18" s="13" t="str">
        <f>IF(入力!R11="","",入力!R11)</f>
        <v>276</v>
      </c>
      <c r="S18" s="13" t="str">
        <f>IF(入力!W11="","",入力!W11)</f>
        <v>0046</v>
      </c>
      <c r="T18" s="13" t="str">
        <f>IF(入力!P12="","",入力!P12)</f>
        <v>千葉県八千代市大和田新田40-2-705</v>
      </c>
      <c r="U18" s="13" t="str">
        <f>IF(入力!AL11="","",入力!AL11)</f>
        <v>090</v>
      </c>
      <c r="V18" s="13" t="str">
        <f>IF(入力!AK12="","",入力!AK12)</f>
        <v>4246</v>
      </c>
      <c r="W18" s="13" t="str">
        <f>IF(入力!AP12="","",入力!AP12)</f>
        <v>6521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IF(入力!C14="","",入力!C14)</f>
        <v>野村</v>
      </c>
      <c r="D20" s="13" t="str">
        <f>IF(入力!E14="","",入力!E14)</f>
        <v>和宏</v>
      </c>
      <c r="E20" s="13" t="str">
        <f>IF(入力!C13="","",入力!C13)</f>
        <v>ノムラ</v>
      </c>
      <c r="F20" s="13" t="str">
        <f>IF(入力!E13="","",入力!E13)</f>
        <v>カズヒロ</v>
      </c>
      <c r="G20" s="13">
        <f>IF(入力!G13="","",入力!G13)</f>
        <v>518042165</v>
      </c>
      <c r="H20" s="13" t="str">
        <f>IF(入力!J13="","",入力!J13)</f>
        <v/>
      </c>
      <c r="I20" s="13">
        <f>IF(入力!M13="","",入力!M13)</f>
        <v>478020</v>
      </c>
      <c r="J20" s="13"/>
      <c r="K20" s="13"/>
      <c r="L20" s="13">
        <f>IF(入力!AT13="","",入力!AT13)</f>
        <v>49</v>
      </c>
      <c r="M20" s="13"/>
      <c r="N20" s="13"/>
      <c r="O20" s="13"/>
      <c r="P20" s="13"/>
      <c r="Q20" s="13"/>
      <c r="R20" s="13" t="str">
        <f>IF(入力!R13="","",入力!R13)</f>
        <v>276</v>
      </c>
      <c r="S20" s="13" t="str">
        <f>IF(入力!W13="","",入力!W13)</f>
        <v>0031</v>
      </c>
      <c r="T20" s="13" t="str">
        <f>IF(入力!P14="","",入力!P14)</f>
        <v>千葉県八千代市八千代台北13-14-3</v>
      </c>
      <c r="U20" s="13" t="str">
        <f>IF(入力!AL13="","",入力!AL13)</f>
        <v>090</v>
      </c>
      <c r="V20" s="13" t="str">
        <f>IF(入力!AK14="","",入力!AK14)</f>
        <v>1089</v>
      </c>
      <c r="W20" s="13" t="str">
        <f>IF(入力!AP14="","",入力!AP14)</f>
        <v>7521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IF(入力!C18="","",入力!C18)</f>
        <v>会田</v>
      </c>
      <c r="D22" s="13" t="str">
        <f>IF(入力!E18="","",入力!E18)</f>
        <v>智美</v>
      </c>
      <c r="E22" s="13" t="str">
        <f>IF(入力!C17="","",入力!C17)</f>
        <v>アイダ</v>
      </c>
      <c r="F22" s="13" t="str">
        <f>IF(入力!E17="","",入力!E17)</f>
        <v>サトミ</v>
      </c>
      <c r="G22" s="13"/>
      <c r="H22" s="13"/>
      <c r="I22" s="13"/>
      <c r="J22" s="13"/>
      <c r="K22" s="13"/>
      <c r="L22" s="13">
        <f>IF(入力!AT17="","",入力!AT17)</f>
        <v>60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276</v>
      </c>
      <c r="S22" s="13" t="str">
        <f>IF(入力!W17="","",入力!W17)</f>
        <v>0031</v>
      </c>
      <c r="T22" s="13" t="str">
        <f>IF(入力!P18="","",入力!P18)</f>
        <v>千葉県八千代市八千代台北9-12-6</v>
      </c>
      <c r="U22" s="13" t="str">
        <f>IF(入力!AL17="","",入力!AL17)</f>
        <v>090</v>
      </c>
      <c r="V22" s="13" t="str">
        <f>IF(入力!AK18="","",入力!AK18)</f>
        <v>5527</v>
      </c>
      <c r="W22" s="13" t="str">
        <f>IF(入力!AP18="","",入力!AP18)</f>
        <v>3208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IF(入力!$C$16="","",入力!$C$16)</f>
        <v>会田</v>
      </c>
      <c r="D23" s="13" t="str">
        <f>IF(入力!$E$16="","",入力!$E$16)</f>
        <v>智美</v>
      </c>
      <c r="E23" s="13" t="str">
        <f>IF(入力!$C$15="","",入力!$C$15)</f>
        <v>アイダ</v>
      </c>
      <c r="F23" s="13" t="str">
        <f>IF(入力!$E$15="","",入力!$E$15)</f>
        <v>サトミ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橋本</v>
      </c>
      <c r="D24" s="51" t="str">
        <f>VLOOKUP($B$51,$A$53:$F$352,4)</f>
        <v>里菜</v>
      </c>
      <c r="E24" s="51" t="str">
        <f>VLOOKUP($B$51,$A$53:$F$352,5)</f>
        <v>ハシモト</v>
      </c>
      <c r="F24" s="51" t="str">
        <f>VLOOKUP($B$51,$A$53:$F$352,6)</f>
        <v>リナ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128</v>
      </c>
      <c r="B51" s="19">
        <f>IF(入力!Y35="","",入力!Y35)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橋本</v>
      </c>
      <c r="D53" s="13" t="str">
        <f>IF(入力!E28="","",入力!E28)</f>
        <v>里菜</v>
      </c>
      <c r="E53" s="13" t="str">
        <f>IF(入力!C27="","",入力!C27)</f>
        <v>ハシモト</v>
      </c>
      <c r="F53" s="13" t="str">
        <f>IF(入力!E27="","",入力!E27)</f>
        <v>リナ</v>
      </c>
      <c r="G53" s="13">
        <f>IF(入力!M27="","",入力!M27)</f>
        <v>521245461</v>
      </c>
      <c r="H53" s="13" t="str">
        <f>IF(入力!I27="","",入力!I27)</f>
        <v>八千代市立西高津小学校</v>
      </c>
      <c r="I53" s="13">
        <f>IF(入力!G27="","",入力!G27)</f>
        <v>5</v>
      </c>
      <c r="J53" s="13">
        <f>IF(入力!P27="","",入力!P27)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長嶋</v>
      </c>
      <c r="D54" s="13" t="str">
        <f>IF(入力!E30="","",入力!E30)</f>
        <v>晃希</v>
      </c>
      <c r="E54" s="13" t="str">
        <f>IF(入力!C29="","",入力!C29)</f>
        <v>ナガシマ</v>
      </c>
      <c r="F54" s="13" t="str">
        <f>IF(入力!E29="","",入力!E29)</f>
        <v>コウキ</v>
      </c>
      <c r="G54" s="13">
        <f>IF(入力!M29="","",入力!M29)</f>
        <v>521964652</v>
      </c>
      <c r="H54" s="13" t="str">
        <f>IF(入力!I29="","",入力!I29)</f>
        <v>千葉市立幕張東小学校</v>
      </c>
      <c r="I54" s="13">
        <f>IF(入力!G29="","",入力!G29)</f>
        <v>5</v>
      </c>
      <c r="J54" s="13">
        <f>IF(入力!P29="","",入力!P29)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品田</v>
      </c>
      <c r="D55" s="13" t="str">
        <f>IF(入力!E32="","",入力!E32)</f>
        <v>拳宗</v>
      </c>
      <c r="E55" s="13" t="str">
        <f>IF(入力!C31="","",入力!C31)</f>
        <v>シナダ</v>
      </c>
      <c r="F55" s="13" t="str">
        <f>IF(入力!E31="","",入力!E31)</f>
        <v>ゲンシュウ</v>
      </c>
      <c r="G55" s="13">
        <f>IF(入力!M31="","",入力!M31)</f>
        <v>526563348</v>
      </c>
      <c r="H55" s="13" t="str">
        <f>IF(入力!I31="","",入力!I31)</f>
        <v>八千代市立南高津小学校</v>
      </c>
      <c r="I55" s="13">
        <f>IF(入力!G31="","",入力!G31)</f>
        <v>5</v>
      </c>
      <c r="J55" s="13">
        <f>IF(入力!P31="","",入力!P31)</f>
        <v>162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佐瀬</v>
      </c>
      <c r="D56" s="13" t="str">
        <f>IF(入力!E34="","",入力!E34)</f>
        <v>泉</v>
      </c>
      <c r="E56" s="13" t="str">
        <f>IF(入力!C33="","",入力!C33)</f>
        <v>サセ</v>
      </c>
      <c r="F56" s="13" t="str">
        <f>IF(入力!E33="","",入力!E33)</f>
        <v>イズミ</v>
      </c>
      <c r="G56" s="13">
        <f>IF(入力!M33="","",入力!M33)</f>
        <v>525873769</v>
      </c>
      <c r="H56" s="13" t="str">
        <f>IF(入力!I33="","",入力!I33)</f>
        <v>八千代市立みどりが丘小学校</v>
      </c>
      <c r="I56" s="13">
        <f>IF(入力!G33="","",入力!G33)</f>
        <v>5</v>
      </c>
      <c r="J56" s="13">
        <f>IF(入力!P33="","",入力!P33)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内田</v>
      </c>
      <c r="D57" s="13" t="str">
        <f>IF(入力!E36="","",入力!E36)</f>
        <v>樹理奈</v>
      </c>
      <c r="E57" s="13" t="str">
        <f>IF(入力!C35="","",入力!C35)</f>
        <v>ウチダ</v>
      </c>
      <c r="F57" s="13" t="str">
        <f>IF(入力!E35="","",入力!E35)</f>
        <v>ジュリナ</v>
      </c>
      <c r="G57" s="13">
        <f>IF(入力!M35="","",入力!M35)</f>
        <v>526052446</v>
      </c>
      <c r="H57" s="13" t="str">
        <f>IF(入力!I35="","",入力!I35)</f>
        <v>千葉市立こてはし台小学校</v>
      </c>
      <c r="I57" s="13">
        <f>IF(入力!G35="","",入力!G35)</f>
        <v>5</v>
      </c>
      <c r="J57" s="13">
        <f>IF(入力!P35="","",入力!P35)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西野</v>
      </c>
      <c r="D58" s="13" t="str">
        <f>IF(入力!E38="","",入力!E38)</f>
        <v>咲良</v>
      </c>
      <c r="E58" s="13" t="str">
        <f>IF(入力!C37="","",入力!C37)</f>
        <v>ニシノ</v>
      </c>
      <c r="F58" s="13" t="str">
        <f>IF(入力!E37="","",入力!E37)</f>
        <v>サクラ</v>
      </c>
      <c r="G58" s="13">
        <f>IF(入力!M37="","",入力!M37)</f>
        <v>522119655</v>
      </c>
      <c r="H58" s="13" t="str">
        <f>IF(入力!I37="","",入力!I37)</f>
        <v>八千代市立大和田南小学校</v>
      </c>
      <c r="I58" s="13">
        <f>IF(入力!G37="","",入力!G37)</f>
        <v>4</v>
      </c>
      <c r="J58" s="13">
        <f>IF(入力!P37="","",入力!P37)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中井</v>
      </c>
      <c r="D59" s="13" t="str">
        <f>IF(入力!E40="","",入力!E40)</f>
        <v>助</v>
      </c>
      <c r="E59" s="13" t="str">
        <f>IF(入力!C39="","",入力!C39)</f>
        <v>ナカイ</v>
      </c>
      <c r="F59" s="13" t="str">
        <f>IF(入力!E39="","",入力!E39)</f>
        <v>タスケ</v>
      </c>
      <c r="G59" s="13">
        <f>IF(入力!M39="","",入力!M39)</f>
        <v>524429158</v>
      </c>
      <c r="H59" s="13" t="str">
        <f>IF(入力!I39="","",入力!I39)</f>
        <v>八千代市立八千代台小学校</v>
      </c>
      <c r="I59" s="13">
        <f>IF(入力!G39="","",入力!G39)</f>
        <v>4</v>
      </c>
      <c r="J59" s="13">
        <f>IF(入力!P39="","",入力!P39)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小籔</v>
      </c>
      <c r="D60" s="13" t="str">
        <f>IF(入力!E42="","",入力!E42)</f>
        <v>祥太</v>
      </c>
      <c r="E60" s="13" t="str">
        <f>IF(入力!C41="","",入力!C41)</f>
        <v>コヤブ</v>
      </c>
      <c r="F60" s="13" t="str">
        <f>IF(入力!E41="","",入力!E41)</f>
        <v>ショウタ</v>
      </c>
      <c r="G60" s="13">
        <f>IF(入力!M41="","",入力!M41)</f>
        <v>525232542</v>
      </c>
      <c r="H60" s="13" t="str">
        <f>IF(入力!I41="","",入力!I41)</f>
        <v>八千代市立八千代台小学校</v>
      </c>
      <c r="I60" s="13">
        <f>IF(入力!G41="","",入力!G41)</f>
        <v>4</v>
      </c>
      <c r="J60" s="13">
        <f>IF(入力!P41="","",入力!P41)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泉水</v>
      </c>
      <c r="D61" s="13" t="str">
        <f>IF(入力!E44="","",入力!E44)</f>
        <v>りんこ</v>
      </c>
      <c r="E61" s="13" t="str">
        <f>IF(入力!C43="","",入力!C43)</f>
        <v>センスイ</v>
      </c>
      <c r="F61" s="13" t="str">
        <f>IF(入力!E43="","",入力!E43)</f>
        <v>リンコ</v>
      </c>
      <c r="G61" s="13">
        <f>IF(入力!M43="","",入力!M43)</f>
        <v>526429958</v>
      </c>
      <c r="H61" s="13" t="str">
        <f>IF(入力!I43="","",入力!I43)</f>
        <v>八千代市立八千代台東小学校</v>
      </c>
      <c r="I61" s="13">
        <f>IF(入力!G43="","",入力!G43)</f>
        <v>4</v>
      </c>
      <c r="J61" s="13">
        <f>IF(入力!P43="","",入力!P43)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内田</v>
      </c>
      <c r="D62" s="13" t="str">
        <f>IF(入力!E46="","",入力!E46)</f>
        <v>寿々佳</v>
      </c>
      <c r="E62" s="13" t="str">
        <f>IF(入力!C45="","",入力!C45)</f>
        <v>ウチダ</v>
      </c>
      <c r="F62" s="13" t="str">
        <f>IF(入力!E45="","",入力!E45)</f>
        <v>スズカ</v>
      </c>
      <c r="G62" s="13">
        <f>IF(入力!M45="","",入力!M45)</f>
        <v>526052453</v>
      </c>
      <c r="H62" s="13" t="str">
        <f>IF(入力!I45="","",入力!I45)</f>
        <v>千葉市立こてはし台小学校</v>
      </c>
      <c r="I62" s="13">
        <f>IF(入力!G45="","",入力!G45)</f>
        <v>4</v>
      </c>
      <c r="J62" s="13">
        <f>IF(入力!P45="","",入力!P45)</f>
        <v>149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内藤</v>
      </c>
      <c r="D63" s="13" t="str">
        <f>IF(入力!E48="","",入力!E48)</f>
        <v>湊</v>
      </c>
      <c r="E63" s="13" t="str">
        <f>IF(入力!C47="","",入力!C47)</f>
        <v>ナイトウ</v>
      </c>
      <c r="F63" s="13" t="str">
        <f>IF(入力!E47="","",入力!E47)</f>
        <v>ミナト</v>
      </c>
      <c r="G63" s="13">
        <f>IF(入力!M47="","",入力!M47)</f>
        <v>523984665</v>
      </c>
      <c r="H63" s="13" t="str">
        <f>IF(入力!I47="","",入力!I47)</f>
        <v>八千代市立大和田南小学校</v>
      </c>
      <c r="I63" s="13">
        <f>IF(入力!G47="","",入力!G47)</f>
        <v>4</v>
      </c>
      <c r="J63" s="13">
        <f>IF(入力!P47="","",入力!P47)</f>
        <v>139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小堀</v>
      </c>
      <c r="D64" s="13" t="str">
        <f>IF(入力!E50="","",入力!E50)</f>
        <v>奈央</v>
      </c>
      <c r="E64" s="13" t="str">
        <f>IF(入力!C49="","",入力!C49)</f>
        <v>コボリ</v>
      </c>
      <c r="F64" s="13" t="str">
        <f>IF(入力!E49="","",入力!E49)</f>
        <v>ナオ</v>
      </c>
      <c r="G64" s="13">
        <f>IF(入力!M49="","",入力!M49)</f>
        <v>524428861</v>
      </c>
      <c r="H64" s="13" t="str">
        <f>IF(入力!I49="","",入力!I49)</f>
        <v>八千代市立八千代台東小学校</v>
      </c>
      <c r="I64" s="13">
        <f>IF(入力!G49="","",入力!G49)</f>
        <v>3</v>
      </c>
      <c r="J64" s="13">
        <f>IF(入力!P49="","",入力!P49)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佐藤</v>
      </c>
      <c r="D65" s="13" t="str">
        <f>IF(入力!E52="","",入力!E52)</f>
        <v>芽生</v>
      </c>
      <c r="E65" s="13" t="str">
        <f>IF(入力!C51="","",入力!C51)</f>
        <v>サトウ</v>
      </c>
      <c r="F65" s="13" t="str">
        <f>IF(入力!E51="","",入力!E51)</f>
        <v>メイ</v>
      </c>
      <c r="G65" s="13">
        <f>IF(入力!M51="","",入力!M51)</f>
        <v>524428878</v>
      </c>
      <c r="H65" s="13" t="str">
        <f>IF(入力!I51="","",入力!I51)</f>
        <v>八千代市立大和田南小学校</v>
      </c>
      <c r="I65" s="13">
        <f>IF(入力!G51="","",入力!G51)</f>
        <v>3</v>
      </c>
      <c r="J65" s="13">
        <f>IF(入力!P51="","",入力!P51)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河地</v>
      </c>
      <c r="D66" s="13" t="str">
        <f>IF(入力!E54="","",入力!E54)</f>
        <v>桔平</v>
      </c>
      <c r="E66" s="13" t="str">
        <f>IF(入力!C53="","",入力!C53)</f>
        <v>カワチ</v>
      </c>
      <c r="F66" s="13" t="str">
        <f>IF(入力!E53="","",入力!E53)</f>
        <v>キッペイ</v>
      </c>
      <c r="G66" s="13">
        <f>IF(入力!M53="","",入力!M53)</f>
        <v>523246091</v>
      </c>
      <c r="H66" s="13" t="str">
        <f>IF(入力!I53="","",入力!I53)</f>
        <v>八千代市立八千代台小学校</v>
      </c>
      <c r="I66" s="13">
        <f>IF(入力!G53="","",入力!G53)</f>
        <v>3</v>
      </c>
      <c r="J66" s="13">
        <f>IF(入力!P53="","",入力!P53)</f>
        <v>138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aida3103@outlook.jp</cp:lastModifiedBy>
  <cp:lastPrinted>2016-05-09T15:17:35Z</cp:lastPrinted>
  <dcterms:created xsi:type="dcterms:W3CDTF">2014-04-05T09:56:00Z</dcterms:created>
  <dcterms:modified xsi:type="dcterms:W3CDTF">2025-12-25T00:51:52Z</dcterms:modified>
</cp:coreProperties>
</file>