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c1c6b9a99161ca/デスクトップ/"/>
    </mc:Choice>
  </mc:AlternateContent>
  <xr:revisionPtr revIDLastSave="14" documentId="8_{0A969052-3EDE-4912-92DA-B3FD97CB234F}" xr6:coauthVersionLast="47" xr6:coauthVersionMax="47" xr10:uidLastSave="{AB225D65-9C2C-47E8-8AFD-FAE3BA3541BB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<sst xmlns="http://schemas.openxmlformats.org/spreadsheetml/2006/main" count="287" uniqueCount="202">
  <si>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</si>
  <si>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</si>
  <si>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</si>
  <si>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</si>
  <si>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</si>
  <si>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</si>
  <si>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</si>
  <si>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</si>
  <si>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</si>
  <si>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</si>
  <si>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</si>
  <si>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</si>
  <si>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</si>
  <si>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</si>
  <si>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</si>
  <si>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</si>
  <si>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</si>
  <si>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</si>
  <si>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</si>
  <si>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</si>
  <si>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</si>
  <si>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</si>
  <si>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</si>
  <si>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</si>
  <si>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</si>
  <si>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</si>
  <si>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</si>
  <si>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</si>
  <si>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</si>
  <si>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</si>
  <si>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</si>
  <si>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</si>
  <si>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</si>
  <si>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</si>
  <si>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</si>
  <si>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</si>
  <si>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</si>
  <si>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</si>
  <si>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</si>
  <si>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</si>
  <si>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</si>
  <si>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</si>
  <si>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</si>
  <si>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</si>
  <si>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</si>
  <si>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</si>
  <si>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</si>
  <si>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</si>
  <si>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</si>
  <si>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</si>
  <si>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</si>
  <si>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</si>
  <si>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</si>
  <si>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</si>
  <si>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</si>
  <si>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</si>
  <si>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</si>
  <si>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</si>
  <si>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</si>
  <si>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</si>
  <si>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</si>
  <si>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</si>
  <si>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</si>
  <si>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</si>
  <si>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</si>
  <si>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</si>
  <si>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</si>
  <si>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</si>
  <si>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</si>
  <si>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</si>
  <si>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</si>
  <si>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</si>
  <si>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</si>
  <si>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</si>
  <si>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</si>
  <si>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</si>
  <si>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</si>
  <si>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</si>
  <si>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</si>
  <si>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</si>
  <si>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</si>
  <si>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</si>
  <si>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</si>
  <si>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</si>
  <si>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</si>
  <si>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</si>
  <si>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</si>
  <si>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</si>
  <si>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</si>
  <si>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</si>
  <si>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</si>
  <si>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</si>
  <si>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</si>
  <si>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</si>
  <si>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</si>
  <si>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</si>
  <si>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</si>
  <si>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</si>
  <si>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</si>
  <si>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</si>
  <si>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</si>
  <si>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</si>
  <si>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</si>
  <si>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</si>
  <si>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</si>
  <si>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</si>
  <si>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</si>
  <si>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</si>
  <si>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</si>
  <si>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</si>
  <si>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</si>
  <si>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</si>
  <si>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</si>
  <si>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</si>
  <si>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</si>
  <si>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</si>
  <si>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</si>
  <si>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</si>
  <si>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</si>
  <si>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</si>
  <si>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</si>
  <si>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</si>
  <si>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</si>
  <si>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</si>
  <si>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</si>
  <si>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</si>
  <si>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</si>
  <si>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</si>
  <si>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</si>
  <si>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</si>
  <si>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</si>
  <si>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</si>
  <si>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イイオカジェイブイシー</t>
    <phoneticPr fontId="2"/>
  </si>
  <si>
    <t>飯岡JVC</t>
    <rPh sb="0" eb="2">
      <t>イイオカ</t>
    </rPh>
    <phoneticPr fontId="2"/>
  </si>
  <si>
    <t>旭市</t>
    <rPh sb="0" eb="2">
      <t>アサヒシ</t>
    </rPh>
    <phoneticPr fontId="2"/>
  </si>
  <si>
    <t>総武本線</t>
    <rPh sb="0" eb="4">
      <t>ソウブホンセン</t>
    </rPh>
    <phoneticPr fontId="2"/>
  </si>
  <si>
    <t>飯岡</t>
    <rPh sb="0" eb="2">
      <t>イイオカ</t>
    </rPh>
    <phoneticPr fontId="2"/>
  </si>
  <si>
    <t>アベ</t>
    <phoneticPr fontId="2"/>
  </si>
  <si>
    <t>阿部</t>
    <rPh sb="0" eb="2">
      <t>アベ</t>
    </rPh>
    <phoneticPr fontId="2"/>
  </si>
  <si>
    <t>悦公</t>
    <rPh sb="0" eb="2">
      <t>エツコウ</t>
    </rPh>
    <phoneticPr fontId="2"/>
  </si>
  <si>
    <t>イシバシ</t>
    <phoneticPr fontId="2"/>
  </si>
  <si>
    <t>タカユキ</t>
    <phoneticPr fontId="2"/>
  </si>
  <si>
    <t>石橋</t>
    <rPh sb="0" eb="2">
      <t>イシバシ</t>
    </rPh>
    <phoneticPr fontId="2"/>
  </si>
  <si>
    <t>孝行</t>
    <rPh sb="0" eb="2">
      <t>タカユキ</t>
    </rPh>
    <phoneticPr fontId="2"/>
  </si>
  <si>
    <t>ミヤウチ</t>
    <phoneticPr fontId="2"/>
  </si>
  <si>
    <t>トモミ</t>
    <phoneticPr fontId="2"/>
  </si>
  <si>
    <t>宮内</t>
    <rPh sb="0" eb="2">
      <t>ミヤウチ</t>
    </rPh>
    <phoneticPr fontId="2"/>
  </si>
  <si>
    <t>友美</t>
    <rPh sb="0" eb="2">
      <t>トモミ</t>
    </rPh>
    <phoneticPr fontId="2"/>
  </si>
  <si>
    <t>２８９</t>
    <phoneticPr fontId="2"/>
  </si>
  <si>
    <t>２７１４</t>
    <phoneticPr fontId="2"/>
  </si>
  <si>
    <t>千葉県旭市三川４３５０－１３</t>
    <rPh sb="0" eb="3">
      <t>チバケン</t>
    </rPh>
    <rPh sb="3" eb="5">
      <t>アサヒシ</t>
    </rPh>
    <rPh sb="5" eb="7">
      <t>サンガワ</t>
    </rPh>
    <phoneticPr fontId="2"/>
  </si>
  <si>
    <t>０９０</t>
    <phoneticPr fontId="2"/>
  </si>
  <si>
    <t>１４０２</t>
    <phoneticPr fontId="2"/>
  </si>
  <si>
    <t>３０８６</t>
    <phoneticPr fontId="2"/>
  </si>
  <si>
    <t>289</t>
    <phoneticPr fontId="2"/>
  </si>
  <si>
    <t>千葉県旭市三川７３５７－９</t>
    <rPh sb="0" eb="7">
      <t>チバケンアサヒシサンガワ</t>
    </rPh>
    <phoneticPr fontId="2"/>
  </si>
  <si>
    <t>２７５０</t>
    <phoneticPr fontId="2"/>
  </si>
  <si>
    <t>２０２２</t>
    <phoneticPr fontId="2"/>
  </si>
  <si>
    <t>２７０４</t>
    <phoneticPr fontId="2"/>
  </si>
  <si>
    <t>千葉県旭市上永井９６１</t>
    <rPh sb="0" eb="3">
      <t>チバケン</t>
    </rPh>
    <rPh sb="3" eb="5">
      <t>アサヒシ</t>
    </rPh>
    <rPh sb="5" eb="8">
      <t>カミナガイ</t>
    </rPh>
    <phoneticPr fontId="2"/>
  </si>
  <si>
    <t>０８０</t>
    <phoneticPr fontId="2"/>
  </si>
  <si>
    <t>１０７２</t>
    <phoneticPr fontId="2"/>
  </si>
  <si>
    <t>４２０５</t>
    <phoneticPr fontId="2"/>
  </si>
  <si>
    <t>エツコ</t>
    <phoneticPr fontId="2"/>
  </si>
  <si>
    <t>①</t>
    <phoneticPr fontId="2"/>
  </si>
  <si>
    <t>ユイト</t>
    <phoneticPr fontId="2"/>
  </si>
  <si>
    <t>結人</t>
    <rPh sb="0" eb="2">
      <t>ユイト</t>
    </rPh>
    <phoneticPr fontId="2"/>
  </si>
  <si>
    <t>コウゴ</t>
    <phoneticPr fontId="2"/>
  </si>
  <si>
    <t>ミユ</t>
    <phoneticPr fontId="2"/>
  </si>
  <si>
    <t>向後</t>
    <rPh sb="0" eb="2">
      <t>コウゴ</t>
    </rPh>
    <phoneticPr fontId="2"/>
  </si>
  <si>
    <t>みゆ</t>
    <phoneticPr fontId="2"/>
  </si>
  <si>
    <t>イトウ</t>
    <phoneticPr fontId="2"/>
  </si>
  <si>
    <t>ユイ</t>
    <phoneticPr fontId="2"/>
  </si>
  <si>
    <t>伊藤</t>
    <rPh sb="0" eb="2">
      <t>イトウ</t>
    </rPh>
    <phoneticPr fontId="2"/>
  </si>
  <si>
    <t>結唯</t>
    <rPh sb="0" eb="2">
      <t>ユイ</t>
    </rPh>
    <phoneticPr fontId="2"/>
  </si>
  <si>
    <t>ナミカワ</t>
    <phoneticPr fontId="2"/>
  </si>
  <si>
    <t>イッキ</t>
    <phoneticPr fontId="2"/>
  </si>
  <si>
    <t>浪川</t>
    <rPh sb="0" eb="2">
      <t>ナミカワ</t>
    </rPh>
    <phoneticPr fontId="2"/>
  </si>
  <si>
    <t>一樹</t>
    <rPh sb="0" eb="2">
      <t>イッキ</t>
    </rPh>
    <phoneticPr fontId="2"/>
  </si>
  <si>
    <t>ナノハ</t>
    <phoneticPr fontId="2"/>
  </si>
  <si>
    <t>夏乃葉</t>
    <rPh sb="0" eb="3">
      <t>ナツノハ</t>
    </rPh>
    <phoneticPr fontId="2"/>
  </si>
  <si>
    <t>ユウガ</t>
    <phoneticPr fontId="2"/>
  </si>
  <si>
    <t>湧雅</t>
    <rPh sb="0" eb="1">
      <t>ユウ</t>
    </rPh>
    <rPh sb="1" eb="2">
      <t>ガ</t>
    </rPh>
    <phoneticPr fontId="2"/>
  </si>
  <si>
    <t>カセ</t>
    <phoneticPr fontId="2"/>
  </si>
  <si>
    <t>シンノスケ</t>
    <phoneticPr fontId="2"/>
  </si>
  <si>
    <t>加瀨</t>
    <rPh sb="0" eb="2">
      <t>カセ</t>
    </rPh>
    <phoneticPr fontId="2"/>
  </si>
  <si>
    <t>慎之助</t>
    <rPh sb="0" eb="3">
      <t>シンノスケ</t>
    </rPh>
    <phoneticPr fontId="2"/>
  </si>
  <si>
    <t>シバ</t>
    <phoneticPr fontId="2"/>
  </si>
  <si>
    <t>アオト</t>
    <phoneticPr fontId="2"/>
  </si>
  <si>
    <t>柴</t>
    <rPh sb="0" eb="1">
      <t>シバ</t>
    </rPh>
    <phoneticPr fontId="2"/>
  </si>
  <si>
    <t>碧斗</t>
    <rPh sb="0" eb="2">
      <t>アオト</t>
    </rPh>
    <phoneticPr fontId="2"/>
  </si>
  <si>
    <t>ミライ</t>
    <phoneticPr fontId="2"/>
  </si>
  <si>
    <t>未来</t>
    <rPh sb="0" eb="2">
      <t>ミライ</t>
    </rPh>
    <phoneticPr fontId="2"/>
  </si>
  <si>
    <t>ヒビキ</t>
    <phoneticPr fontId="2"/>
  </si>
  <si>
    <t>陽々咲</t>
    <rPh sb="0" eb="1">
      <t>ヒ</t>
    </rPh>
    <rPh sb="2" eb="3">
      <t>サ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</si>
  <si>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</si>
  <si>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</si>
  <si>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６年</t>
    <rPh sb="1" eb="2">
      <t>ネン</t>
    </rPh>
    <phoneticPr fontId="2"/>
  </si>
  <si>
    <t>旭市立三川小学校</t>
    <rPh sb="0" eb="3">
      <t>アサヒシリツ</t>
    </rPh>
    <rPh sb="3" eb="5">
      <t>サンガワ</t>
    </rPh>
    <rPh sb="5" eb="8">
      <t>ショウガッコウ</t>
    </rPh>
    <phoneticPr fontId="2"/>
  </si>
  <si>
    <t>旭市立飯岡小学校</t>
    <rPh sb="0" eb="3">
      <t>アサヒシリツ</t>
    </rPh>
    <rPh sb="3" eb="8">
      <t>イイオカショウガッコウ</t>
    </rPh>
    <phoneticPr fontId="2"/>
  </si>
  <si>
    <t>今年は６年生１人ですが、頼れる選手に成長してきました。みんなで一戦一戦、粘り強く戦います。</t>
    <rPh sb="0" eb="2">
      <t>コトシ</t>
    </rPh>
    <rPh sb="4" eb="8">
      <t>ネンセイヒトリ</t>
    </rPh>
    <rPh sb="12" eb="13">
      <t>タヨ</t>
    </rPh>
    <rPh sb="15" eb="17">
      <t>センシュ</t>
    </rPh>
    <rPh sb="18" eb="20">
      <t>セイチョウ</t>
    </rPh>
    <rPh sb="31" eb="35">
      <t>イッセンイッセン</t>
    </rPh>
    <rPh sb="36" eb="37">
      <t>ネバ</t>
    </rPh>
    <rPh sb="38" eb="39">
      <t>ツヨ</t>
    </rPh>
    <rPh sb="40" eb="41">
      <t>タタカ</t>
    </rPh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</si>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</sst>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AN36" sqref="AN3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1" t="s">
        <v>121</v>
      </c>
      <c r="B2" s="192"/>
      <c r="C2" s="193" t="s">
        <v>132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133</v>
      </c>
      <c r="D3" s="199"/>
      <c r="E3" s="199"/>
      <c r="F3" s="199"/>
      <c r="G3" s="199"/>
      <c r="H3" s="199"/>
      <c r="I3" s="200"/>
      <c r="J3" s="59" t="s">
        <v>93</v>
      </c>
      <c r="K3" s="60"/>
      <c r="L3" s="60"/>
      <c r="M3" s="60"/>
      <c r="N3" s="60"/>
      <c r="O3" s="61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118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/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>
        <v>436101302</v>
      </c>
      <c r="D5" s="73"/>
      <c r="E5" s="73"/>
      <c r="F5" s="73"/>
      <c r="G5" s="73"/>
      <c r="H5" s="73"/>
      <c r="I5" s="74"/>
      <c r="J5" s="123">
        <v>35004</v>
      </c>
      <c r="K5" s="123"/>
      <c r="L5" s="123"/>
      <c r="M5" s="123"/>
      <c r="N5" s="123"/>
      <c r="O5" s="123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1" t="s">
        <v>137</v>
      </c>
      <c r="D7" s="88"/>
      <c r="E7" s="112" t="s">
        <v>163</v>
      </c>
      <c r="F7" s="89"/>
      <c r="G7" s="68">
        <v>522023297</v>
      </c>
      <c r="H7" s="68"/>
      <c r="I7" s="68"/>
      <c r="J7" s="68"/>
      <c r="K7" s="68"/>
      <c r="L7" s="68"/>
      <c r="M7" s="68">
        <v>478628</v>
      </c>
      <c r="N7" s="68"/>
      <c r="O7" s="68"/>
      <c r="P7" s="65" t="s">
        <v>7</v>
      </c>
      <c r="Q7" s="66"/>
      <c r="R7" s="85" t="s">
        <v>148</v>
      </c>
      <c r="S7" s="86"/>
      <c r="T7" s="86"/>
      <c r="U7" s="86"/>
      <c r="V7" s="27" t="s">
        <v>8</v>
      </c>
      <c r="W7" s="83" t="s">
        <v>149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151</v>
      </c>
      <c r="AM7" s="125"/>
      <c r="AN7" s="125"/>
      <c r="AO7" s="125"/>
      <c r="AP7" s="125"/>
      <c r="AQ7" s="125"/>
      <c r="AR7" s="125"/>
      <c r="AS7" s="36" t="s">
        <v>10</v>
      </c>
      <c r="AT7" s="233">
        <v>60</v>
      </c>
    </row>
    <row r="8" spans="1:51" ht="18" customHeight="1">
      <c r="A8" s="75"/>
      <c r="B8" s="76"/>
      <c r="C8" s="115" t="s">
        <v>138</v>
      </c>
      <c r="D8" s="116"/>
      <c r="E8" s="117" t="s">
        <v>139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150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152</v>
      </c>
      <c r="AL8" s="129"/>
      <c r="AM8" s="129"/>
      <c r="AN8" s="129"/>
      <c r="AO8" s="37" t="s">
        <v>11</v>
      </c>
      <c r="AP8" s="130" t="s">
        <v>153</v>
      </c>
      <c r="AQ8" s="129"/>
      <c r="AR8" s="129"/>
      <c r="AS8" s="131"/>
      <c r="AT8" s="233"/>
    </row>
    <row r="9" spans="1:51" ht="14.5" customHeight="1">
      <c r="A9" s="75" t="s">
        <v>82</v>
      </c>
      <c r="B9" s="76"/>
      <c r="C9" s="111" t="s">
        <v>140</v>
      </c>
      <c r="D9" s="88"/>
      <c r="E9" s="112" t="s">
        <v>141</v>
      </c>
      <c r="F9" s="89"/>
      <c r="G9" s="68">
        <v>522059074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154</v>
      </c>
      <c r="S9" s="86"/>
      <c r="T9" s="86"/>
      <c r="U9" s="86"/>
      <c r="V9" s="27" t="s">
        <v>8</v>
      </c>
      <c r="W9" s="83" t="s">
        <v>149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151</v>
      </c>
      <c r="AM9" s="125"/>
      <c r="AN9" s="125"/>
      <c r="AO9" s="125"/>
      <c r="AP9" s="125"/>
      <c r="AQ9" s="125"/>
      <c r="AR9" s="125"/>
      <c r="AS9" s="36" t="s">
        <v>126</v>
      </c>
      <c r="AT9" s="234">
        <v>41</v>
      </c>
    </row>
    <row r="10" spans="1:51" ht="18" customHeight="1">
      <c r="A10" s="75"/>
      <c r="B10" s="76"/>
      <c r="C10" s="115" t="s">
        <v>142</v>
      </c>
      <c r="D10" s="116"/>
      <c r="E10" s="117" t="s">
        <v>143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155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28" t="s">
        <v>156</v>
      </c>
      <c r="AL10" s="129"/>
      <c r="AM10" s="129"/>
      <c r="AN10" s="129"/>
      <c r="AO10" s="37" t="s">
        <v>127</v>
      </c>
      <c r="AP10" s="130" t="s">
        <v>157</v>
      </c>
      <c r="AQ10" s="129"/>
      <c r="AR10" s="129"/>
      <c r="AS10" s="131"/>
      <c r="AT10" s="234"/>
    </row>
    <row r="11" spans="1:51" ht="14.5" customHeight="1">
      <c r="A11" s="75" t="s">
        <v>83</v>
      </c>
      <c r="B11" s="76"/>
      <c r="C11" s="111" t="s">
        <v>144</v>
      </c>
      <c r="D11" s="88"/>
      <c r="E11" s="112" t="s">
        <v>145</v>
      </c>
      <c r="F11" s="89"/>
      <c r="G11" s="68">
        <v>522059104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148</v>
      </c>
      <c r="S11" s="86"/>
      <c r="T11" s="86"/>
      <c r="U11" s="86"/>
      <c r="V11" s="27" t="s">
        <v>8</v>
      </c>
      <c r="W11" s="83" t="s">
        <v>158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160</v>
      </c>
      <c r="AM11" s="125"/>
      <c r="AN11" s="125"/>
      <c r="AO11" s="125"/>
      <c r="AP11" s="125"/>
      <c r="AQ11" s="125"/>
      <c r="AR11" s="125"/>
      <c r="AS11" s="36" t="s">
        <v>126</v>
      </c>
      <c r="AT11" s="234">
        <v>40</v>
      </c>
    </row>
    <row r="12" spans="1:51" ht="18" customHeight="1">
      <c r="A12" s="75"/>
      <c r="B12" s="76"/>
      <c r="C12" s="115" t="s">
        <v>146</v>
      </c>
      <c r="D12" s="116"/>
      <c r="E12" s="117" t="s">
        <v>147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159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28" t="s">
        <v>161</v>
      </c>
      <c r="AL12" s="129"/>
      <c r="AM12" s="129"/>
      <c r="AN12" s="129"/>
      <c r="AO12" s="37" t="s">
        <v>127</v>
      </c>
      <c r="AP12" s="130" t="s">
        <v>162</v>
      </c>
      <c r="AQ12" s="129"/>
      <c r="AR12" s="129"/>
      <c r="AS12" s="131"/>
      <c r="AT12" s="234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5"/>
    </row>
    <row r="14" spans="1:51" ht="18" customHeight="1">
      <c r="A14" s="75"/>
      <c r="B14" s="76"/>
      <c r="C14" s="132"/>
      <c r="D14" s="116"/>
      <c r="E14" s="116"/>
      <c r="F14" s="118"/>
      <c r="G14" s="113"/>
      <c r="H14" s="113"/>
      <c r="I14" s="113"/>
      <c r="J14" s="113"/>
      <c r="K14" s="113"/>
      <c r="L14" s="113"/>
      <c r="M14" s="113"/>
      <c r="N14" s="113"/>
      <c r="O14" s="113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5"/>
    </row>
    <row r="15" spans="1:51" ht="15" customHeight="1">
      <c r="A15" s="122" t="s">
        <v>98</v>
      </c>
      <c r="B15" s="76"/>
      <c r="C15" s="111" t="s">
        <v>137</v>
      </c>
      <c r="D15" s="88"/>
      <c r="E15" s="112" t="s">
        <v>163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5" t="s">
        <v>148</v>
      </c>
      <c r="S15" s="86"/>
      <c r="T15" s="86"/>
      <c r="U15" s="86"/>
      <c r="V15" s="27" t="s">
        <v>8</v>
      </c>
      <c r="W15" s="83" t="s">
        <v>149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151</v>
      </c>
      <c r="AM15" s="125"/>
      <c r="AN15" s="125"/>
      <c r="AO15" s="125"/>
      <c r="AP15" s="125"/>
      <c r="AQ15" s="125"/>
      <c r="AR15" s="125"/>
      <c r="AS15" s="36" t="s">
        <v>126</v>
      </c>
      <c r="AT15" s="234"/>
    </row>
    <row r="16" spans="1:51" ht="18" customHeight="1">
      <c r="A16" s="75"/>
      <c r="B16" s="76"/>
      <c r="C16" s="115" t="s">
        <v>138</v>
      </c>
      <c r="D16" s="116"/>
      <c r="E16" s="117" t="s">
        <v>139</v>
      </c>
      <c r="F16" s="118"/>
      <c r="G16" s="113"/>
      <c r="H16" s="113"/>
      <c r="I16" s="113"/>
      <c r="J16" s="113"/>
      <c r="K16" s="113"/>
      <c r="L16" s="113"/>
      <c r="M16" s="113"/>
      <c r="N16" s="113"/>
      <c r="O16" s="113"/>
      <c r="P16" s="126" t="s">
        <v>150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28" t="s">
        <v>152</v>
      </c>
      <c r="AL16" s="129"/>
      <c r="AM16" s="129"/>
      <c r="AN16" s="129"/>
      <c r="AO16" s="37" t="s">
        <v>127</v>
      </c>
      <c r="AP16" s="130" t="s">
        <v>153</v>
      </c>
      <c r="AQ16" s="129"/>
      <c r="AR16" s="129"/>
      <c r="AS16" s="131"/>
      <c r="AT16" s="234"/>
    </row>
    <row r="17" spans="1:46">
      <c r="A17" s="75" t="s">
        <v>0</v>
      </c>
      <c r="B17" s="76"/>
      <c r="C17" s="137" t="str">
        <f>IF(P16="","",P16)</f>
        <v>千葉県旭市三川４３５０－１３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7" t="str">
        <f>IF(AL15="","",AL15&amp;"-"&amp;AK16&amp;"-"&amp;AP16)</f>
        <v>０９０-１４０２-３０８６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 t="s">
        <v>201</v>
      </c>
      <c r="D21" s="54"/>
      <c r="E21" s="54">
        <v>1402</v>
      </c>
      <c r="F21" s="54"/>
      <c r="G21" s="54">
        <v>3086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3" t="s">
        <v>99</v>
      </c>
      <c r="Q23" s="119"/>
      <c r="R23" s="119"/>
      <c r="S23" s="119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136" t="s">
        <v>164</v>
      </c>
      <c r="C25" s="111" t="s">
        <v>140</v>
      </c>
      <c r="D25" s="88"/>
      <c r="E25" s="112" t="s">
        <v>165</v>
      </c>
      <c r="F25" s="89"/>
      <c r="G25" s="114" t="s">
        <v>195</v>
      </c>
      <c r="H25" s="95"/>
      <c r="I25" s="114" t="s">
        <v>198</v>
      </c>
      <c r="J25" s="94"/>
      <c r="K25" s="94"/>
      <c r="L25" s="95"/>
      <c r="M25" s="93">
        <v>522016848</v>
      </c>
      <c r="N25" s="94"/>
      <c r="O25" s="95"/>
      <c r="P25" s="93">
        <v>150</v>
      </c>
      <c r="Q25" s="94"/>
      <c r="R25" s="94"/>
      <c r="S25" s="94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8"/>
      <c r="B26" s="110"/>
      <c r="C26" s="115" t="s">
        <v>142</v>
      </c>
      <c r="D26" s="116"/>
      <c r="E26" s="117" t="s">
        <v>166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167</v>
      </c>
      <c r="D27" s="88"/>
      <c r="E27" s="112" t="s">
        <v>168</v>
      </c>
      <c r="F27" s="89"/>
      <c r="G27" s="93" t="s">
        <v>195</v>
      </c>
      <c r="H27" s="95"/>
      <c r="I27" s="114" t="s">
        <v>199</v>
      </c>
      <c r="J27" s="94"/>
      <c r="K27" s="94"/>
      <c r="L27" s="95"/>
      <c r="M27" s="93">
        <v>522306970</v>
      </c>
      <c r="N27" s="94"/>
      <c r="O27" s="95"/>
      <c r="P27" s="93">
        <v>143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8"/>
      <c r="B28" s="110"/>
      <c r="C28" s="115" t="s">
        <v>169</v>
      </c>
      <c r="D28" s="116"/>
      <c r="E28" s="117" t="s">
        <v>170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171</v>
      </c>
      <c r="D29" s="88"/>
      <c r="E29" s="112" t="s">
        <v>172</v>
      </c>
      <c r="F29" s="89"/>
      <c r="G29" s="93" t="s">
        <v>195</v>
      </c>
      <c r="H29" s="95"/>
      <c r="I29" s="93" t="s">
        <v>199</v>
      </c>
      <c r="J29" s="94"/>
      <c r="K29" s="94"/>
      <c r="L29" s="95"/>
      <c r="M29" s="93">
        <v>522022085</v>
      </c>
      <c r="N29" s="94"/>
      <c r="O29" s="95"/>
      <c r="P29" s="93">
        <v>155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8"/>
      <c r="B30" s="110"/>
      <c r="C30" s="115" t="s">
        <v>173</v>
      </c>
      <c r="D30" s="116"/>
      <c r="E30" s="117" t="s">
        <v>174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175</v>
      </c>
      <c r="D31" s="88"/>
      <c r="E31" s="112" t="s">
        <v>176</v>
      </c>
      <c r="F31" s="89"/>
      <c r="G31" s="114" t="s">
        <v>197</v>
      </c>
      <c r="H31" s="95"/>
      <c r="I31" s="93" t="s">
        <v>198</v>
      </c>
      <c r="J31" s="94"/>
      <c r="K31" s="94"/>
      <c r="L31" s="95"/>
      <c r="M31" s="93">
        <v>522026076</v>
      </c>
      <c r="N31" s="94"/>
      <c r="O31" s="95"/>
      <c r="P31" s="93">
        <v>163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8"/>
      <c r="B32" s="110"/>
      <c r="C32" s="115" t="s">
        <v>177</v>
      </c>
      <c r="D32" s="116"/>
      <c r="E32" s="117" t="s">
        <v>178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11" t="s">
        <v>167</v>
      </c>
      <c r="D33" s="88"/>
      <c r="E33" s="112" t="s">
        <v>179</v>
      </c>
      <c r="F33" s="89"/>
      <c r="G33" s="93" t="s">
        <v>195</v>
      </c>
      <c r="H33" s="95"/>
      <c r="I33" s="93" t="s">
        <v>199</v>
      </c>
      <c r="J33" s="94"/>
      <c r="K33" s="94"/>
      <c r="L33" s="95"/>
      <c r="M33" s="93">
        <v>522021224</v>
      </c>
      <c r="N33" s="94"/>
      <c r="O33" s="95"/>
      <c r="P33" s="93">
        <v>152</v>
      </c>
      <c r="Q33" s="94"/>
      <c r="R33" s="94"/>
      <c r="S33" s="94"/>
      <c r="T33" s="99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8"/>
      <c r="B34" s="110"/>
      <c r="C34" s="115" t="s">
        <v>169</v>
      </c>
      <c r="D34" s="116"/>
      <c r="E34" s="117" t="s">
        <v>180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144</v>
      </c>
      <c r="D35" s="88"/>
      <c r="E35" s="112" t="s">
        <v>181</v>
      </c>
      <c r="F35" s="89"/>
      <c r="G35" s="114" t="s">
        <v>196</v>
      </c>
      <c r="H35" s="95"/>
      <c r="I35" s="93" t="s">
        <v>199</v>
      </c>
      <c r="J35" s="94"/>
      <c r="K35" s="94"/>
      <c r="L35" s="95"/>
      <c r="M35" s="93">
        <v>52200708</v>
      </c>
      <c r="N35" s="94"/>
      <c r="O35" s="95"/>
      <c r="P35" s="93">
        <v>138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8"/>
      <c r="B36" s="110"/>
      <c r="C36" s="115" t="s">
        <v>146</v>
      </c>
      <c r="D36" s="116"/>
      <c r="E36" s="117" t="s">
        <v>182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183</v>
      </c>
      <c r="D37" s="88"/>
      <c r="E37" s="112" t="s">
        <v>184</v>
      </c>
      <c r="F37" s="89"/>
      <c r="G37" s="93" t="s">
        <v>195</v>
      </c>
      <c r="H37" s="95"/>
      <c r="I37" s="93" t="s">
        <v>199</v>
      </c>
      <c r="J37" s="94"/>
      <c r="K37" s="94"/>
      <c r="L37" s="95"/>
      <c r="M37" s="93">
        <v>522009338</v>
      </c>
      <c r="N37" s="94"/>
      <c r="O37" s="95"/>
      <c r="P37" s="93">
        <v>150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8"/>
      <c r="B38" s="110"/>
      <c r="C38" s="115" t="s">
        <v>185</v>
      </c>
      <c r="D38" s="116"/>
      <c r="E38" s="117" t="s">
        <v>186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187</v>
      </c>
      <c r="D39" s="88"/>
      <c r="E39" s="112" t="s">
        <v>188</v>
      </c>
      <c r="F39" s="89"/>
      <c r="G39" s="93" t="s">
        <v>195</v>
      </c>
      <c r="H39" s="95"/>
      <c r="I39" s="93" t="s">
        <v>199</v>
      </c>
      <c r="J39" s="94"/>
      <c r="K39" s="94"/>
      <c r="L39" s="95"/>
      <c r="M39" s="93">
        <v>522799543</v>
      </c>
      <c r="N39" s="94"/>
      <c r="O39" s="95"/>
      <c r="P39" s="93">
        <v>143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8"/>
      <c r="B40" s="110"/>
      <c r="C40" s="115" t="s">
        <v>189</v>
      </c>
      <c r="D40" s="116"/>
      <c r="E40" s="117" t="s">
        <v>190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167</v>
      </c>
      <c r="D41" s="88"/>
      <c r="E41" s="112" t="s">
        <v>191</v>
      </c>
      <c r="F41" s="89"/>
      <c r="G41" s="114" t="s">
        <v>196</v>
      </c>
      <c r="H41" s="95"/>
      <c r="I41" s="93" t="s">
        <v>199</v>
      </c>
      <c r="J41" s="94"/>
      <c r="K41" s="94"/>
      <c r="L41" s="95"/>
      <c r="M41" s="93">
        <v>522007525</v>
      </c>
      <c r="N41" s="94"/>
      <c r="O41" s="95"/>
      <c r="P41" s="93">
        <v>147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8"/>
      <c r="B42" s="110"/>
      <c r="C42" s="115" t="s">
        <v>169</v>
      </c>
      <c r="D42" s="116"/>
      <c r="E42" s="117" t="s">
        <v>192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167</v>
      </c>
      <c r="D43" s="88"/>
      <c r="E43" s="112" t="s">
        <v>193</v>
      </c>
      <c r="F43" s="89"/>
      <c r="G43" s="114" t="s">
        <v>196</v>
      </c>
      <c r="H43" s="95"/>
      <c r="I43" s="93" t="s">
        <v>198</v>
      </c>
      <c r="J43" s="94"/>
      <c r="K43" s="94"/>
      <c r="L43" s="95"/>
      <c r="M43" s="93">
        <v>522007136</v>
      </c>
      <c r="N43" s="94"/>
      <c r="O43" s="95"/>
      <c r="P43" s="93">
        <v>151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8"/>
      <c r="B44" s="110"/>
      <c r="C44" s="115" t="s">
        <v>169</v>
      </c>
      <c r="D44" s="116"/>
      <c r="E44" s="117" t="s">
        <v>194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/>
      <c r="C45" s="142"/>
      <c r="D45" s="88"/>
      <c r="E45" s="88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8"/>
      <c r="B46" s="110"/>
      <c r="C46" s="132"/>
      <c r="D46" s="116"/>
      <c r="E46" s="116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/>
      <c r="C47" s="142"/>
      <c r="D47" s="88"/>
      <c r="E47" s="88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6">
        <v>13</v>
      </c>
      <c r="B49" s="217"/>
      <c r="C49" s="219"/>
      <c r="D49" s="220"/>
      <c r="E49" s="220"/>
      <c r="F49" s="221"/>
      <c r="G49" s="208"/>
      <c r="H49" s="210"/>
      <c r="I49" s="208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8"/>
      <c r="C50" s="222"/>
      <c r="D50" s="223"/>
      <c r="E50" s="223"/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7"/>
      <c r="C51" s="219"/>
      <c r="D51" s="220"/>
      <c r="E51" s="220"/>
      <c r="F51" s="221"/>
      <c r="G51" s="208"/>
      <c r="H51" s="210"/>
      <c r="I51" s="208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29"/>
      <c r="C52" s="230"/>
      <c r="D52" s="231"/>
      <c r="E52" s="231"/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 t="s">
        <v>200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6">
        <f>LEN(A55)</f>
        <v>45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男女混合</v>
      </c>
      <c r="I5" s="9">
        <f>入力!Y25</f>
        <v>12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飯岡JVC</v>
      </c>
      <c r="C7" s="13" t="str">
        <f>IF(入力!C2="","",入力!C2)</f>
        <v>イイオカジェイブイシー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総武本線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436101302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>
        <f>IF(入力!M7="","",入力!M7)</f>
        <v>478628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千葉県旭市三川４３５０－１３</v>
      </c>
      <c r="U16" s="13" t="str">
        <f>IF(入力!AL7="","",入力!AL7)</f>
        <v>０９０</v>
      </c>
      <c r="V16" s="13" t="str">
        <f>IF(入力!AK8="","",入力!AK8)</f>
        <v>１４０２</v>
      </c>
      <c r="W16" s="13" t="str">
        <f>IF(入力!AP8="","",入力!AP8)</f>
        <v>３０８６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石橋</v>
      </c>
      <c r="D17" s="13" t="str">
        <f>IF(入力!E10="","",入力!E10)</f>
        <v>孝行</v>
      </c>
      <c r="E17" s="13" t="str">
        <f>IF(入力!C9="","",入力!C9)</f>
        <v>イシバシ</v>
      </c>
      <c r="F17" s="13" t="str">
        <f>IF(入力!E9="","",入力!E9)</f>
        <v>タカユキ</v>
      </c>
      <c r="G17" s="13">
        <f>IF(入力!G9="","",入力!G9)</f>
        <v>522059074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２７１４</v>
      </c>
      <c r="T17" s="13" t="str">
        <f>IF(入力!P10="","",入力!P10)</f>
        <v>千葉県旭市三川７３５７－９</v>
      </c>
      <c r="U17" s="13" t="str">
        <f>IF(入力!AL9="","",入力!AL9)</f>
        <v>０９０</v>
      </c>
      <c r="V17" s="13" t="str">
        <f>IF(入力!AK10="","",入力!AK10)</f>
        <v>２７５０</v>
      </c>
      <c r="W17" s="13" t="str">
        <f>IF(入力!AP10="","",入力!AP10)</f>
        <v>２０２２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宮内</v>
      </c>
      <c r="D20" s="13" t="str">
        <f>IF(入力!E12="","",入力!E12)</f>
        <v>友美</v>
      </c>
      <c r="E20" s="13" t="str">
        <f>IF(入力!C11="","",入力!C11)</f>
        <v>ミヤウチ</v>
      </c>
      <c r="F20" s="13" t="str">
        <f>IF(入力!E11="","",入力!E11)</f>
        <v>トモミ</v>
      </c>
      <c r="G20" s="13">
        <f>IF(入力!G11="","",入力!G11)</f>
        <v>522059104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２７０４</v>
      </c>
      <c r="T20" s="13" t="str">
        <f>IF(入力!P12="","",入力!P12)</f>
        <v>千葉県旭市上永井９６１</v>
      </c>
      <c r="U20" s="13" t="str">
        <f>IF(入力!AL11="","",入力!AL11)</f>
        <v>０８０</v>
      </c>
      <c r="V20" s="13" t="str">
        <f>IF(入力!AK12="","",入力!AK12)</f>
        <v>１０７２</v>
      </c>
      <c r="W20" s="13" t="str">
        <f>IF(入力!AP12="","",入力!AP12)</f>
        <v>４２０５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1402</v>
      </c>
      <c r="P22" s="13">
        <f>IF(入力!G21="","",入力!G21)</f>
        <v>3086</v>
      </c>
      <c r="Q22" s="13"/>
      <c r="R22" s="13" t="str">
        <f>IF(入力!R15="","",入力!R15)</f>
        <v>２８９</v>
      </c>
      <c r="S22" s="13" t="str">
        <f>IF(入力!W15="","",入力!W15)</f>
        <v>２７１４</v>
      </c>
      <c r="T22" s="13" t="str">
        <f>IF(入力!P16="","",入力!P16)</f>
        <v>千葉県旭市三川４３５０－１３</v>
      </c>
      <c r="U22" s="13" t="str">
        <f>IF(入力!AL15="","",入力!AL15)</f>
        <v>０９０</v>
      </c>
      <c r="V22" s="13" t="str">
        <f>IF(入力!AK16="","",入力!AK16)</f>
        <v>１４０２</v>
      </c>
      <c r="W22" s="13" t="str">
        <f>IF(入力!AP16="","",入力!AP16)</f>
        <v>３０８６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石橋</v>
      </c>
      <c r="D24" s="51" t="str">
        <f>VLOOKUP($B$51,$A$53:$F$352,4)</f>
        <v>結人</v>
      </c>
      <c r="E24" s="51" t="str">
        <f>VLOOKUP($B$51,$A$53:$F$352,5)</f>
        <v>イシバシ</v>
      </c>
      <c r="F24" s="51" t="str">
        <f>VLOOKUP($B$51,$A$53:$F$352,6)</f>
        <v>ユイト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石橋</v>
      </c>
      <c r="D53" s="13" t="str">
        <f>IF(入力!E26="","",入力!E26)</f>
        <v>結人</v>
      </c>
      <c r="E53" s="13" t="str">
        <f>IF(入力!C25="","",入力!C25)</f>
        <v>イシバシ</v>
      </c>
      <c r="F53" s="13" t="str">
        <f>IF(入力!E25="","",入力!E25)</f>
        <v>ユイト</v>
      </c>
      <c r="G53" s="13">
        <f>IF(入力!M25="","",入力!M25)</f>
        <v>522016848</v>
      </c>
      <c r="H53" s="13" t="str">
        <f>IF(入力!I25="","",入力!I25)</f>
        <v>旭市立三川小学校</v>
      </c>
      <c r="I53" s="13" t="str">
        <f>IF(入力!G25="","",入力!G25)</f>
        <v>５年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みゆ</v>
      </c>
      <c r="E54" s="13" t="str">
        <f>IF(入力!C27="","",入力!C27)</f>
        <v>コウゴ</v>
      </c>
      <c r="F54" s="13" t="str">
        <f>IF(入力!E27="","",入力!E27)</f>
        <v>ミユ</v>
      </c>
      <c r="G54" s="13">
        <f>IF(入力!M27="","",入力!M27)</f>
        <v>522306970</v>
      </c>
      <c r="H54" s="13" t="str">
        <f>IF(入力!I27="","",入力!I27)</f>
        <v>旭市立飯岡小学校</v>
      </c>
      <c r="I54" s="13" t="str">
        <f>IF(入力!G27="","",入力!G27)</f>
        <v>５年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結唯</v>
      </c>
      <c r="E55" s="13" t="str">
        <f>IF(入力!C29="","",入力!C29)</f>
        <v>イトウ</v>
      </c>
      <c r="F55" s="13" t="str">
        <f>IF(入力!E29="","",入力!E29)</f>
        <v>ユイ</v>
      </c>
      <c r="G55" s="13">
        <f>IF(入力!M29="","",入力!M29)</f>
        <v>522022085</v>
      </c>
      <c r="H55" s="13" t="str">
        <f>IF(入力!I29="","",入力!I29)</f>
        <v>旭市立飯岡小学校</v>
      </c>
      <c r="I55" s="13" t="str">
        <f>IF(入力!G29="","",入力!G29)</f>
        <v>５年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浪川</v>
      </c>
      <c r="D56" s="13" t="str">
        <f>IF(入力!E32="","",入力!E32)</f>
        <v>一樹</v>
      </c>
      <c r="E56" s="13" t="str">
        <f>IF(入力!C31="","",入力!C31)</f>
        <v>ナミカワ</v>
      </c>
      <c r="F56" s="13" t="str">
        <f>IF(入力!E31="","",入力!E31)</f>
        <v>イッキ</v>
      </c>
      <c r="G56" s="13">
        <f>IF(入力!M31="","",入力!M31)</f>
        <v>522026076</v>
      </c>
      <c r="H56" s="13" t="str">
        <f>IF(入力!I31="","",入力!I31)</f>
        <v>旭市立三川小学校</v>
      </c>
      <c r="I56" s="13" t="str">
        <f>IF(入力!G31="","",入力!G31)</f>
        <v>６年</v>
      </c>
      <c r="J56" s="13">
        <f>IF(入力!P31="","",入力!P31)</f>
        <v>163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向後</v>
      </c>
      <c r="D57" s="13" t="str">
        <f>IF(入力!E34="","",入力!E34)</f>
        <v>夏乃葉</v>
      </c>
      <c r="E57" s="13" t="str">
        <f>IF(入力!C33="","",入力!C33)</f>
        <v>コウゴ</v>
      </c>
      <c r="F57" s="13" t="str">
        <f>IF(入力!E33="","",入力!E33)</f>
        <v>ナノハ</v>
      </c>
      <c r="G57" s="13">
        <f>IF(入力!M33="","",入力!M33)</f>
        <v>522021224</v>
      </c>
      <c r="H57" s="13" t="str">
        <f>IF(入力!I33="","",入力!I33)</f>
        <v>旭市立飯岡小学校</v>
      </c>
      <c r="I57" s="13" t="str">
        <f>IF(入力!G33="","",入力!G33)</f>
        <v>５年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宮内</v>
      </c>
      <c r="D58" s="13" t="str">
        <f>IF(入力!E36="","",入力!E36)</f>
        <v>湧雅</v>
      </c>
      <c r="E58" s="13" t="str">
        <f>IF(入力!C35="","",入力!C35)</f>
        <v>ミヤウチ</v>
      </c>
      <c r="F58" s="13" t="str">
        <f>IF(入力!E35="","",入力!E35)</f>
        <v>ユウガ</v>
      </c>
      <c r="G58" s="13">
        <f>IF(入力!M35="","",入力!M35)</f>
        <v>52200708</v>
      </c>
      <c r="H58" s="13" t="str">
        <f>IF(入力!I35="","",入力!I35)</f>
        <v>旭市立飯岡小学校</v>
      </c>
      <c r="I58" s="13" t="str">
        <f>IF(入力!G35="","",入力!G35)</f>
        <v>４年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加瀨</v>
      </c>
      <c r="D59" s="13" t="str">
        <f>IF(入力!E38="","",入力!E38)</f>
        <v>慎之助</v>
      </c>
      <c r="E59" s="13" t="str">
        <f>IF(入力!C37="","",入力!C37)</f>
        <v>カセ</v>
      </c>
      <c r="F59" s="13" t="str">
        <f>IF(入力!E37="","",入力!E37)</f>
        <v>シンノスケ</v>
      </c>
      <c r="G59" s="13">
        <f>IF(入力!M37="","",入力!M37)</f>
        <v>522009338</v>
      </c>
      <c r="H59" s="13" t="str">
        <f>IF(入力!I37="","",入力!I37)</f>
        <v>旭市立飯岡小学校</v>
      </c>
      <c r="I59" s="13" t="str">
        <f>IF(入力!G37="","",入力!G37)</f>
        <v>５年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柴</v>
      </c>
      <c r="D60" s="13" t="str">
        <f>IF(入力!E40="","",入力!E40)</f>
        <v>碧斗</v>
      </c>
      <c r="E60" s="13" t="str">
        <f>IF(入力!C39="","",入力!C39)</f>
        <v>シバ</v>
      </c>
      <c r="F60" s="13" t="str">
        <f>IF(入力!E39="","",入力!E39)</f>
        <v>アオト</v>
      </c>
      <c r="G60" s="13">
        <f>IF(入力!M39="","",入力!M39)</f>
        <v>522799543</v>
      </c>
      <c r="H60" s="13" t="str">
        <f>IF(入力!I39="","",入力!I39)</f>
        <v>旭市立飯岡小学校</v>
      </c>
      <c r="I60" s="13" t="str">
        <f>IF(入力!G39="","",入力!G39)</f>
        <v>５年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向後</v>
      </c>
      <c r="D61" s="13" t="str">
        <f>IF(入力!E42="","",入力!E42)</f>
        <v>未来</v>
      </c>
      <c r="E61" s="13" t="str">
        <f>IF(入力!C41="","",入力!C41)</f>
        <v>コウゴ</v>
      </c>
      <c r="F61" s="13" t="str">
        <f>IF(入力!E41="","",入力!E41)</f>
        <v>ミライ</v>
      </c>
      <c r="G61" s="13">
        <f>IF(入力!M41="","",入力!M41)</f>
        <v>522007525</v>
      </c>
      <c r="H61" s="13" t="str">
        <f>IF(入力!I41="","",入力!I41)</f>
        <v>旭市立飯岡小学校</v>
      </c>
      <c r="I61" s="13" t="str">
        <f>IF(入力!G41="","",入力!G41)</f>
        <v>４年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向後</v>
      </c>
      <c r="D62" s="13" t="str">
        <f>IF(入力!E44="","",入力!E44)</f>
        <v>陽々咲</v>
      </c>
      <c r="E62" s="13" t="str">
        <f>IF(入力!C43="","",入力!C43)</f>
        <v>コウゴ</v>
      </c>
      <c r="F62" s="13" t="str">
        <f>IF(入力!E43="","",入力!E43)</f>
        <v>ヒビキ</v>
      </c>
      <c r="G62" s="13">
        <f>IF(入力!M43="","",入力!M43)</f>
        <v>522007136</v>
      </c>
      <c r="H62" s="13" t="str">
        <f>IF(入力!I43="","",入力!I43)</f>
        <v>旭市立三川小学校</v>
      </c>
      <c r="I62" s="13" t="str">
        <f>IF(入力!G43="","",入力!G43)</f>
        <v>４年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佳代子 向後</cp:lastModifiedBy>
  <cp:lastPrinted>2016-05-09T15:17:35Z</cp:lastPrinted>
  <dcterms:created xsi:type="dcterms:W3CDTF">2014-04-05T09:56:00Z</dcterms:created>
  <dcterms:modified xsi:type="dcterms:W3CDTF">2023-09-24T12:38:51Z</dcterms:modified>
</cp:coreProperties>
</file>