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22年度\関東大会千葉県開催\チーム\"/>
    </mc:Choice>
  </mc:AlternateContent>
  <xr:revisionPtr revIDLastSave="0" documentId="13_ncr:1_{050AB944-04FA-40FB-9150-EAF6B166D506}" xr6:coauthVersionLast="47" xr6:coauthVersionMax="47" xr10:uidLastSave="{00000000-0000-0000-0000-000000000000}"/>
  <bookViews>
    <workbookView xWindow="34365" yWindow="-345" windowWidth="20850" windowHeight="10755" xr2:uid="{00000000-000D-0000-FFFF-FFFF00000000}"/>
  </bookViews>
  <sheets>
    <sheet name="入力" sheetId="8" r:id="rId1"/>
    <sheet name="Sheet1" sheetId="9" r:id="rId2"/>
    <sheet name="データ※禁入力" sheetId="7" r:id="rId3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J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<sst xmlns="http://schemas.openxmlformats.org/spreadsheetml/2006/main" count="309" uniqueCount="239">
  <si>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</si>
  <si>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</si>
  <si>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</si>
  <si>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</si>
  <si>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</si>
  <si>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</si>
  <si>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</si>
  <si>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</si>
  <si>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</si>
  <si>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</si>
  <si>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</si>
  <si>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</si>
  <si>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</si>
  <si>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</si>
  <si>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</si>
  <si>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</si>
  <si>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</si>
  <si>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</si>
  <si>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</si>
  <si>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</si>
  <si>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</si>
  <si>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</si>
  <si>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</si>
  <si>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</si>
  <si>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</si>
  <si>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</si>
  <si>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</si>
  <si>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</si>
  <si>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</si>
  <si>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</si>
  <si>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</si>
  <si>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</si>
  <si>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</si>
  <si>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</si>
  <si>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</si>
  <si>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</si>
  <si>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</si>
  <si>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</si>
  <si>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</si>
  <si>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</si>
  <si>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</si>
  <si>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</si>
  <si>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</si>
  <si>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</si>
  <si>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</si>
  <si>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</si>
  <si>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</si>
  <si>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</si>
  <si>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</si>
  <si>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</si>
  <si>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</si>
  <si>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</si>
  <si>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</si>
  <si>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</si>
  <si>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</si>
  <si>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</si>
  <si>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</si>
  <si>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</si>
  <si>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</si>
  <si>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</si>
  <si>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</si>
  <si>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</si>
  <si>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</si>
  <si>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</si>
  <si>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</si>
  <si>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</si>
  <si>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</si>
  <si>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</si>
  <si>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</si>
  <si>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</si>
  <si>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</si>
  <si>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</si>
  <si>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</si>
  <si>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</si>
  <si>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</si>
  <si>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</si>
  <si>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</si>
  <si>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</si>
  <si>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</si>
  <si>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</si>
  <si>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</si>
  <si>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</si>
  <si>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</si>
  <si>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</si>
  <si>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</si>
  <si>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</si>
  <si>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</si>
  <si>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</si>
  <si>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</si>
  <si>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</si>
  <si>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</si>
  <si>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</si>
  <si>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</si>
  <si>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</si>
  <si>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</si>
  <si>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</si>
  <si>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</si>
  <si>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</si>
  <si>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</si>
  <si>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</si>
  <si>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</si>
  <si>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</si>
  <si>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</si>
  <si>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</si>
  <si>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</si>
  <si>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</si>
  <si>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</si>
  <si>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</si>
  <si>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</si>
  <si>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</si>
  <si>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</si>
  <si>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</si>
  <si>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</si>
  <si>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</si>
  <si>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</si>
  <si>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</si>
  <si>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</si>
  <si>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</si>
  <si>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</si>
  <si>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</si>
  <si>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</si>
  <si>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</si>
  <si>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</si>
  <si>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</si>
  <si>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</si>
  <si>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</si>
  <si>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</si>
  <si>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</si>
  <si>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</si>
  <si>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</si>
  <si>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</si>
  <si>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</si>
  <si>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ショウワキッズ</t>
    <phoneticPr fontId="2"/>
  </si>
  <si>
    <t>千葉県袖ケ浦市</t>
    <rPh sb="0" eb="3">
      <t>チバケン</t>
    </rPh>
    <rPh sb="3" eb="7">
      <t>ソデガウラシ</t>
    </rPh>
    <phoneticPr fontId="2"/>
  </si>
  <si>
    <t>ＪＲ内房</t>
    <rPh sb="2" eb="4">
      <t>ウチボウ</t>
    </rPh>
    <phoneticPr fontId="2"/>
  </si>
  <si>
    <t>袖ケ浦</t>
    <rPh sb="0" eb="3">
      <t>ソデガウラ</t>
    </rPh>
    <phoneticPr fontId="2"/>
  </si>
  <si>
    <t>山下</t>
    <phoneticPr fontId="2"/>
  </si>
  <si>
    <t>ふじ恵</t>
    <phoneticPr fontId="2"/>
  </si>
  <si>
    <t>ヤマシタ</t>
    <phoneticPr fontId="2"/>
  </si>
  <si>
    <t>フジエ</t>
    <phoneticPr fontId="2"/>
  </si>
  <si>
    <t>299</t>
    <phoneticPr fontId="2"/>
  </si>
  <si>
    <t>0261</t>
    <phoneticPr fontId="2"/>
  </si>
  <si>
    <t>0243</t>
    <phoneticPr fontId="2"/>
  </si>
  <si>
    <t>田中</t>
    <rPh sb="0" eb="2">
      <t>タナカ</t>
    </rPh>
    <phoneticPr fontId="2"/>
  </si>
  <si>
    <t>俊樹</t>
    <rPh sb="0" eb="2">
      <t>トシキ</t>
    </rPh>
    <phoneticPr fontId="2"/>
  </si>
  <si>
    <t>トシキ</t>
    <phoneticPr fontId="2"/>
  </si>
  <si>
    <t>タナカ</t>
    <phoneticPr fontId="2"/>
  </si>
  <si>
    <t>伊藤</t>
    <phoneticPr fontId="2"/>
  </si>
  <si>
    <t>安力</t>
    <phoneticPr fontId="2"/>
  </si>
  <si>
    <t>イトウ</t>
    <phoneticPr fontId="2"/>
  </si>
  <si>
    <t>ヤスオ</t>
    <phoneticPr fontId="2"/>
  </si>
  <si>
    <t>田中</t>
    <phoneticPr fontId="2"/>
  </si>
  <si>
    <t>俊樹</t>
    <phoneticPr fontId="2"/>
  </si>
  <si>
    <t>飯田</t>
    <phoneticPr fontId="2"/>
  </si>
  <si>
    <t>栞帆</t>
    <phoneticPr fontId="2"/>
  </si>
  <si>
    <t>イイダ</t>
    <phoneticPr fontId="2"/>
  </si>
  <si>
    <t>シホ</t>
    <phoneticPr fontId="2"/>
  </si>
  <si>
    <t>６年生</t>
    <rPh sb="1" eb="3">
      <t>ネンセイ</t>
    </rPh>
    <phoneticPr fontId="2"/>
  </si>
  <si>
    <t>袖ケ浦市立昭和小学校</t>
    <phoneticPr fontId="2"/>
  </si>
  <si>
    <t>石渡</t>
    <phoneticPr fontId="2"/>
  </si>
  <si>
    <t>真咲</t>
    <phoneticPr fontId="2"/>
  </si>
  <si>
    <t>イシワタ</t>
    <phoneticPr fontId="2"/>
  </si>
  <si>
    <t>マサキ</t>
    <phoneticPr fontId="2"/>
  </si>
  <si>
    <t>６年生</t>
    <phoneticPr fontId="2"/>
  </si>
  <si>
    <t>緒形</t>
    <phoneticPr fontId="2"/>
  </si>
  <si>
    <t>苺香</t>
    <phoneticPr fontId="2"/>
  </si>
  <si>
    <t>オガタ</t>
    <phoneticPr fontId="2"/>
  </si>
  <si>
    <t>マイカ</t>
    <phoneticPr fontId="2"/>
  </si>
  <si>
    <t>袖ケ浦市立奈良輪小学校</t>
    <phoneticPr fontId="2"/>
  </si>
  <si>
    <t>小池</t>
    <phoneticPr fontId="2"/>
  </si>
  <si>
    <t>華央</t>
    <phoneticPr fontId="2"/>
  </si>
  <si>
    <t>コイケ</t>
    <phoneticPr fontId="2"/>
  </si>
  <si>
    <t>カオ</t>
    <phoneticPr fontId="2"/>
  </si>
  <si>
    <t>５年生</t>
    <phoneticPr fontId="2"/>
  </si>
  <si>
    <t>鈴木</t>
    <phoneticPr fontId="2"/>
  </si>
  <si>
    <t>桃実</t>
    <phoneticPr fontId="2"/>
  </si>
  <si>
    <t>ズズキ</t>
    <phoneticPr fontId="2"/>
  </si>
  <si>
    <t>モモミ</t>
    <phoneticPr fontId="2"/>
  </si>
  <si>
    <t>森下</t>
    <phoneticPr fontId="2"/>
  </si>
  <si>
    <t>瑚椛</t>
    <phoneticPr fontId="2"/>
  </si>
  <si>
    <t>モリシタ</t>
    <phoneticPr fontId="2"/>
  </si>
  <si>
    <t>コノカ</t>
    <phoneticPr fontId="2"/>
  </si>
  <si>
    <t>木更津市立南清小学校</t>
    <phoneticPr fontId="2"/>
  </si>
  <si>
    <t>モリヤ</t>
    <phoneticPr fontId="2"/>
  </si>
  <si>
    <t>0257</t>
    <phoneticPr fontId="2"/>
  </si>
  <si>
    <t>今年も小さいチームですが、自分と仲間を信じてチーム一丸となり、コート中をかけまわります。
ゼロからのスタートになりますが『戮力協心』をモットーに更なる高みを目指して、全員バレーで頑張ります！</t>
    <phoneticPr fontId="2"/>
  </si>
  <si>
    <t>大島</t>
    <phoneticPr fontId="2"/>
  </si>
  <si>
    <t>あずさ</t>
    <phoneticPr fontId="2"/>
  </si>
  <si>
    <t>森屋</t>
    <phoneticPr fontId="2"/>
  </si>
  <si>
    <t>まひる</t>
    <phoneticPr fontId="2"/>
  </si>
  <si>
    <t>オオシマ</t>
    <phoneticPr fontId="2"/>
  </si>
  <si>
    <t>アズサ</t>
    <phoneticPr fontId="2"/>
  </si>
  <si>
    <t>マヒル</t>
    <phoneticPr fontId="2"/>
  </si>
  <si>
    <t>2年生</t>
    <rPh sb="1" eb="3">
      <t>ネンセイ</t>
    </rPh>
    <phoneticPr fontId="2"/>
  </si>
  <si>
    <t>3年生</t>
    <rPh sb="1" eb="3">
      <t>ネンセイ</t>
    </rPh>
    <phoneticPr fontId="2"/>
  </si>
  <si>
    <t>袖ケ浦市立中川小学校</t>
    <rPh sb="5" eb="7">
      <t>ナカガワ</t>
    </rPh>
    <phoneticPr fontId="2"/>
  </si>
  <si>
    <t>袖ケ浦市立奈良輪小学校</t>
    <phoneticPr fontId="2"/>
  </si>
  <si>
    <t>４年生</t>
  </si>
  <si>
    <t>袖ケ浦市立奈良輪小学校</t>
  </si>
  <si>
    <t>石橋</t>
    <phoneticPr fontId="2"/>
  </si>
  <si>
    <t>侑奈</t>
    <phoneticPr fontId="2"/>
  </si>
  <si>
    <t>イシバシ</t>
    <phoneticPr fontId="2"/>
  </si>
  <si>
    <t>ユウナ</t>
    <phoneticPr fontId="2"/>
  </si>
  <si>
    <t>４年生</t>
    <phoneticPr fontId="2"/>
  </si>
  <si>
    <t>木更津市立南清小学校</t>
    <phoneticPr fontId="2"/>
  </si>
  <si>
    <t>浅井</t>
    <phoneticPr fontId="2"/>
  </si>
  <si>
    <t>アサイ</t>
    <phoneticPr fontId="2"/>
  </si>
  <si>
    <t>マオ</t>
    <phoneticPr fontId="2"/>
  </si>
  <si>
    <t>茉央</t>
    <phoneticPr fontId="2"/>
  </si>
  <si>
    <t>木更津市立中郷小学校</t>
    <phoneticPr fontId="2"/>
  </si>
  <si>
    <t>向井</t>
    <phoneticPr fontId="23"/>
  </si>
  <si>
    <t>向井</t>
    <phoneticPr fontId="2"/>
  </si>
  <si>
    <t>遥香</t>
    <phoneticPr fontId="23"/>
  </si>
  <si>
    <t>遥香</t>
    <phoneticPr fontId="2"/>
  </si>
  <si>
    <t>ムカイ</t>
    <phoneticPr fontId="23"/>
  </si>
  <si>
    <t>ムカイ</t>
    <phoneticPr fontId="2"/>
  </si>
  <si>
    <t>ハルカ</t>
    <phoneticPr fontId="23"/>
  </si>
  <si>
    <t>ハルカ</t>
    <phoneticPr fontId="2"/>
  </si>
  <si>
    <t>君津市立小櫃小学校</t>
    <rPh sb="0" eb="4">
      <t>キミツシリツ</t>
    </rPh>
    <rPh sb="4" eb="6">
      <t>オビツ</t>
    </rPh>
    <rPh sb="6" eb="9">
      <t>ショウガッコウ</t>
    </rPh>
    <phoneticPr fontId="2"/>
  </si>
  <si>
    <t>加藤</t>
    <phoneticPr fontId="2"/>
  </si>
  <si>
    <t>結梨</t>
    <phoneticPr fontId="2"/>
  </si>
  <si>
    <t>カトウ</t>
    <phoneticPr fontId="2"/>
  </si>
  <si>
    <t>ユイリ</t>
    <phoneticPr fontId="2"/>
  </si>
  <si>
    <t>袖ケ浦市立奈良輪小学校</t>
    <phoneticPr fontId="2"/>
  </si>
  <si>
    <t>古泉</t>
    <phoneticPr fontId="2"/>
  </si>
  <si>
    <t>コイズミ</t>
    <phoneticPr fontId="2"/>
  </si>
  <si>
    <t>夏菜</t>
    <phoneticPr fontId="2"/>
  </si>
  <si>
    <t>ナナ</t>
    <phoneticPr fontId="2"/>
  </si>
  <si>
    <t>袖ケ浦市立蔵波小学校</t>
    <phoneticPr fontId="2"/>
  </si>
  <si>
    <t>森屋</t>
    <phoneticPr fontId="2"/>
  </si>
  <si>
    <t>ひなた</t>
    <phoneticPr fontId="2"/>
  </si>
  <si>
    <t>ヒナタ</t>
    <phoneticPr fontId="2"/>
  </si>
  <si>
    <t>モリヤ</t>
    <phoneticPr fontId="2"/>
  </si>
  <si>
    <t>森下</t>
    <phoneticPr fontId="2"/>
  </si>
  <si>
    <t>瑚椛</t>
    <phoneticPr fontId="2"/>
  </si>
  <si>
    <t>モリシタ</t>
    <phoneticPr fontId="2"/>
  </si>
  <si>
    <t>コノカ</t>
    <phoneticPr fontId="2"/>
  </si>
  <si>
    <t>５年生</t>
    <phoneticPr fontId="2"/>
  </si>
  <si>
    <t>サンプル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</si>
</sst>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游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6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21" fillId="7" borderId="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1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1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57"/>
  </sheetPr>
  <dimension ref="A1:AY56"/>
  <sheetViews>
    <sheetView showGridLines="0" tabSelected="1" view="pageBreakPreview" topLeftCell="A27" zoomScaleNormal="100" workbookViewId="0">
      <selection activeCell="G21" sqref="G21:H2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89" t="s">
        <v>121</v>
      </c>
      <c r="B2" s="190"/>
      <c r="C2" s="191" t="s">
        <v>132</v>
      </c>
      <c r="D2" s="192"/>
      <c r="E2" s="192"/>
      <c r="F2" s="192"/>
      <c r="G2" s="192"/>
      <c r="H2" s="192"/>
      <c r="I2" s="193"/>
      <c r="J2" s="62" t="s">
        <v>119</v>
      </c>
      <c r="K2" s="63"/>
      <c r="L2" s="63"/>
      <c r="M2" s="63"/>
      <c r="N2" s="63"/>
      <c r="O2" s="64"/>
      <c r="P2" s="62" t="s">
        <v>97</v>
      </c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88" t="s">
        <v>101</v>
      </c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4" t="s">
        <v>122</v>
      </c>
      <c r="B3" s="195"/>
      <c r="C3" s="196" t="s">
        <v>238</v>
      </c>
      <c r="D3" s="197"/>
      <c r="E3" s="197"/>
      <c r="F3" s="197"/>
      <c r="G3" s="197"/>
      <c r="H3" s="197"/>
      <c r="I3" s="198"/>
      <c r="J3" s="59" t="s">
        <v>91</v>
      </c>
      <c r="K3" s="60"/>
      <c r="L3" s="60"/>
      <c r="M3" s="60"/>
      <c r="N3" s="60"/>
      <c r="O3" s="61"/>
      <c r="P3" s="186" t="s">
        <v>133</v>
      </c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59" t="s">
        <v>114</v>
      </c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60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999999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4" t="s">
        <v>94</v>
      </c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5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3">
        <v>0</v>
      </c>
      <c r="K5" s="123"/>
      <c r="L5" s="123"/>
      <c r="M5" s="123"/>
      <c r="N5" s="123"/>
      <c r="O5" s="123"/>
      <c r="P5" s="176" t="s">
        <v>134</v>
      </c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6" t="s">
        <v>135</v>
      </c>
      <c r="AF5" s="177"/>
      <c r="AG5" s="177"/>
      <c r="AH5" s="177"/>
      <c r="AI5" s="177"/>
      <c r="AJ5" s="177"/>
      <c r="AK5" s="178"/>
      <c r="AL5" s="178"/>
      <c r="AM5" s="178"/>
      <c r="AN5" s="178"/>
      <c r="AO5" s="178"/>
      <c r="AP5" s="178"/>
      <c r="AQ5" s="178"/>
      <c r="AR5" s="178"/>
      <c r="AS5" s="179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4" t="s">
        <v>107</v>
      </c>
      <c r="D6" s="205"/>
      <c r="E6" s="181" t="s">
        <v>108</v>
      </c>
      <c r="F6" s="182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5" t="s">
        <v>95</v>
      </c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5" t="s">
        <v>96</v>
      </c>
      <c r="AL6" s="185"/>
      <c r="AM6" s="185"/>
      <c r="AN6" s="185"/>
      <c r="AO6" s="185"/>
      <c r="AP6" s="185"/>
      <c r="AQ6" s="185"/>
      <c r="AR6" s="185"/>
      <c r="AS6" s="185"/>
      <c r="AT6" s="34" t="s">
        <v>124</v>
      </c>
    </row>
    <row r="7" spans="1:51" ht="13.5" customHeight="1">
      <c r="A7" s="75"/>
      <c r="B7" s="76"/>
      <c r="C7" s="112" t="s">
        <v>138</v>
      </c>
      <c r="D7" s="113"/>
      <c r="E7" s="88" t="s">
        <v>139</v>
      </c>
      <c r="F7" s="89"/>
      <c r="G7" s="68">
        <v>506485709</v>
      </c>
      <c r="H7" s="68"/>
      <c r="I7" s="68"/>
      <c r="J7" s="68"/>
      <c r="K7" s="68"/>
      <c r="L7" s="68"/>
      <c r="M7" s="68">
        <v>415931</v>
      </c>
      <c r="N7" s="68"/>
      <c r="O7" s="68"/>
      <c r="P7" s="65" t="s">
        <v>7</v>
      </c>
      <c r="Q7" s="66"/>
      <c r="R7" s="85" t="s">
        <v>140</v>
      </c>
      <c r="S7" s="86"/>
      <c r="T7" s="86"/>
      <c r="U7" s="86"/>
      <c r="V7" s="27" t="s">
        <v>8</v>
      </c>
      <c r="W7" s="83" t="s">
        <v>141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4"/>
      <c r="AM7" s="125"/>
      <c r="AN7" s="125"/>
      <c r="AO7" s="125"/>
      <c r="AP7" s="125"/>
      <c r="AQ7" s="125"/>
      <c r="AR7" s="125"/>
      <c r="AS7" s="36" t="s">
        <v>10</v>
      </c>
      <c r="AT7" s="235"/>
    </row>
    <row r="8" spans="1:51" ht="18" customHeight="1">
      <c r="A8" s="75"/>
      <c r="B8" s="76"/>
      <c r="C8" s="115" t="s">
        <v>136</v>
      </c>
      <c r="D8" s="116"/>
      <c r="E8" s="117" t="s">
        <v>137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6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/>
      <c r="AL8" s="129"/>
      <c r="AM8" s="129"/>
      <c r="AN8" s="129"/>
      <c r="AO8" s="37" t="s">
        <v>11</v>
      </c>
      <c r="AP8" s="130"/>
      <c r="AQ8" s="129"/>
      <c r="AR8" s="129"/>
      <c r="AS8" s="131"/>
      <c r="AT8" s="235"/>
    </row>
    <row r="9" spans="1:51" ht="14.45" customHeight="1">
      <c r="A9" s="75" t="s">
        <v>82</v>
      </c>
      <c r="B9" s="76"/>
      <c r="C9" s="112" t="s">
        <v>146</v>
      </c>
      <c r="D9" s="113"/>
      <c r="E9" s="88" t="s">
        <v>145</v>
      </c>
      <c r="F9" s="89"/>
      <c r="G9" s="68">
        <v>506470594</v>
      </c>
      <c r="H9" s="68"/>
      <c r="I9" s="68"/>
      <c r="J9" s="68">
        <v>18463</v>
      </c>
      <c r="K9" s="68"/>
      <c r="L9" s="68"/>
      <c r="M9" s="68">
        <v>334451</v>
      </c>
      <c r="N9" s="68"/>
      <c r="O9" s="68"/>
      <c r="P9" s="65" t="s">
        <v>7</v>
      </c>
      <c r="Q9" s="66"/>
      <c r="R9" s="85" t="s">
        <v>140</v>
      </c>
      <c r="S9" s="86"/>
      <c r="T9" s="86"/>
      <c r="U9" s="86"/>
      <c r="V9" s="27" t="s">
        <v>8</v>
      </c>
      <c r="W9" s="83" t="s">
        <v>142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4"/>
      <c r="AM9" s="125"/>
      <c r="AN9" s="125"/>
      <c r="AO9" s="125"/>
      <c r="AP9" s="125"/>
      <c r="AQ9" s="125"/>
      <c r="AR9" s="125"/>
      <c r="AS9" s="36" t="s">
        <v>126</v>
      </c>
      <c r="AT9" s="236"/>
    </row>
    <row r="10" spans="1:51" ht="18" customHeight="1">
      <c r="A10" s="75"/>
      <c r="B10" s="76"/>
      <c r="C10" s="115" t="s">
        <v>143</v>
      </c>
      <c r="D10" s="116"/>
      <c r="E10" s="117" t="s">
        <v>144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26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3"/>
      <c r="AK10" s="128"/>
      <c r="AL10" s="129"/>
      <c r="AM10" s="129"/>
      <c r="AN10" s="129"/>
      <c r="AO10" s="37" t="s">
        <v>127</v>
      </c>
      <c r="AP10" s="130"/>
      <c r="AQ10" s="129"/>
      <c r="AR10" s="129"/>
      <c r="AS10" s="131"/>
      <c r="AT10" s="236"/>
    </row>
    <row r="11" spans="1:51" ht="14.45" customHeight="1">
      <c r="A11" s="75" t="s">
        <v>83</v>
      </c>
      <c r="B11" s="76"/>
      <c r="C11" s="112" t="s">
        <v>149</v>
      </c>
      <c r="D11" s="113"/>
      <c r="E11" s="88" t="s">
        <v>150</v>
      </c>
      <c r="F11" s="89"/>
      <c r="G11" s="68">
        <v>518068844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 t="s">
        <v>140</v>
      </c>
      <c r="S11" s="86"/>
      <c r="T11" s="86"/>
      <c r="U11" s="86"/>
      <c r="V11" s="27" t="s">
        <v>8</v>
      </c>
      <c r="W11" s="84" t="s">
        <v>184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4"/>
      <c r="AM11" s="125"/>
      <c r="AN11" s="125"/>
      <c r="AO11" s="125"/>
      <c r="AP11" s="125"/>
      <c r="AQ11" s="125"/>
      <c r="AR11" s="125"/>
      <c r="AS11" s="36" t="s">
        <v>126</v>
      </c>
      <c r="AT11" s="236"/>
    </row>
    <row r="12" spans="1:51" ht="18" customHeight="1">
      <c r="A12" s="75"/>
      <c r="B12" s="76"/>
      <c r="C12" s="115" t="s">
        <v>147</v>
      </c>
      <c r="D12" s="116"/>
      <c r="E12" s="117" t="s">
        <v>148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26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3"/>
      <c r="AK12" s="128"/>
      <c r="AL12" s="129"/>
      <c r="AM12" s="129"/>
      <c r="AN12" s="129"/>
      <c r="AO12" s="37" t="s">
        <v>127</v>
      </c>
      <c r="AP12" s="130"/>
      <c r="AQ12" s="129"/>
      <c r="AR12" s="129"/>
      <c r="AS12" s="131"/>
      <c r="AT12" s="236"/>
    </row>
    <row r="13" spans="1:51" ht="15" customHeight="1">
      <c r="A13" s="75" t="s">
        <v>84</v>
      </c>
      <c r="B13" s="76"/>
      <c r="C13" s="112" t="s">
        <v>146</v>
      </c>
      <c r="D13" s="113"/>
      <c r="E13" s="88" t="s">
        <v>145</v>
      </c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68"/>
      <c r="S13" s="168"/>
      <c r="T13" s="168"/>
      <c r="U13" s="168"/>
      <c r="V13" s="26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73"/>
      <c r="AK13" s="38"/>
      <c r="AL13" s="161"/>
      <c r="AM13" s="161"/>
      <c r="AN13" s="161"/>
      <c r="AO13" s="161"/>
      <c r="AP13" s="161"/>
      <c r="AQ13" s="161"/>
      <c r="AR13" s="161"/>
      <c r="AS13" s="39"/>
      <c r="AT13" s="237"/>
    </row>
    <row r="14" spans="1:51" ht="18" customHeight="1">
      <c r="A14" s="75"/>
      <c r="B14" s="76"/>
      <c r="C14" s="115" t="s">
        <v>151</v>
      </c>
      <c r="D14" s="116"/>
      <c r="E14" s="117" t="s">
        <v>152</v>
      </c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2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4"/>
      <c r="AK14" s="165"/>
      <c r="AL14" s="166"/>
      <c r="AM14" s="166"/>
      <c r="AN14" s="166"/>
      <c r="AO14" s="40"/>
      <c r="AP14" s="166"/>
      <c r="AQ14" s="166"/>
      <c r="AR14" s="166"/>
      <c r="AS14" s="167"/>
      <c r="AT14" s="237"/>
    </row>
    <row r="15" spans="1:51" ht="15" customHeight="1">
      <c r="A15" s="122" t="s">
        <v>98</v>
      </c>
      <c r="B15" s="76"/>
      <c r="C15" s="112" t="s">
        <v>146</v>
      </c>
      <c r="D15" s="113"/>
      <c r="E15" s="88" t="s">
        <v>145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6" t="s">
        <v>140</v>
      </c>
      <c r="S15" s="86"/>
      <c r="T15" s="86"/>
      <c r="U15" s="86"/>
      <c r="V15" s="27" t="s">
        <v>8</v>
      </c>
      <c r="W15" s="84" t="s">
        <v>142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4"/>
      <c r="AM15" s="125"/>
      <c r="AN15" s="125"/>
      <c r="AO15" s="125"/>
      <c r="AP15" s="125"/>
      <c r="AQ15" s="125"/>
      <c r="AR15" s="125"/>
      <c r="AS15" s="36" t="s">
        <v>126</v>
      </c>
      <c r="AT15" s="236"/>
    </row>
    <row r="16" spans="1:51" ht="18" customHeight="1">
      <c r="A16" s="75"/>
      <c r="B16" s="76"/>
      <c r="C16" s="115" t="s">
        <v>151</v>
      </c>
      <c r="D16" s="116"/>
      <c r="E16" s="117" t="s">
        <v>152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26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3"/>
      <c r="AK16" s="128"/>
      <c r="AL16" s="129"/>
      <c r="AM16" s="129"/>
      <c r="AN16" s="129"/>
      <c r="AO16" s="37" t="s">
        <v>127</v>
      </c>
      <c r="AP16" s="130"/>
      <c r="AQ16" s="129"/>
      <c r="AR16" s="129"/>
      <c r="AS16" s="131"/>
      <c r="AT16" s="236"/>
    </row>
    <row r="17" spans="1:46">
      <c r="A17" s="75" t="s">
        <v>0</v>
      </c>
      <c r="B17" s="76"/>
      <c r="C17" s="135" t="str">
        <f>IF(P16="","",P16)</f>
        <v/>
      </c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5" t="str">
        <f>IF(AL15="","",AL15&amp;"-"&amp;AK16&amp;"-"&amp;AP16)</f>
        <v/>
      </c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0" t="s">
        <v>130</v>
      </c>
      <c r="B23" s="119" t="s">
        <v>86</v>
      </c>
      <c r="C23" s="136" t="s">
        <v>105</v>
      </c>
      <c r="D23" s="137"/>
      <c r="E23" s="138" t="s">
        <v>106</v>
      </c>
      <c r="F23" s="139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201" t="s">
        <v>99</v>
      </c>
      <c r="Q23" s="119"/>
      <c r="R23" s="119"/>
      <c r="S23" s="119"/>
      <c r="T23" s="202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76"/>
      <c r="C24" s="146" t="s">
        <v>103</v>
      </c>
      <c r="D24" s="147"/>
      <c r="E24" s="148" t="s">
        <v>104</v>
      </c>
      <c r="F24" s="149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3"/>
      <c r="U24" s="1"/>
      <c r="V24" s="1"/>
      <c r="W24" s="1"/>
      <c r="X24" s="1"/>
      <c r="Y24" s="132" t="s">
        <v>100</v>
      </c>
      <c r="Z24" s="133"/>
      <c r="AA24" s="133"/>
      <c r="AB24" s="133"/>
      <c r="AC24" s="133"/>
      <c r="AD24" s="133"/>
      <c r="AE24" s="133"/>
      <c r="AF24" s="133"/>
      <c r="AG24" s="13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8">
        <v>1</v>
      </c>
      <c r="B25" s="110">
        <v>1</v>
      </c>
      <c r="C25" s="112" t="s">
        <v>155</v>
      </c>
      <c r="D25" s="113"/>
      <c r="E25" s="88" t="s">
        <v>156</v>
      </c>
      <c r="F25" s="89"/>
      <c r="G25" s="93" t="s">
        <v>157</v>
      </c>
      <c r="H25" s="95"/>
      <c r="I25" s="93" t="s">
        <v>158</v>
      </c>
      <c r="J25" s="94"/>
      <c r="K25" s="94"/>
      <c r="L25" s="95"/>
      <c r="M25" s="99">
        <v>516980875</v>
      </c>
      <c r="N25" s="94"/>
      <c r="O25" s="95"/>
      <c r="P25" s="99">
        <v>153</v>
      </c>
      <c r="Q25" s="94"/>
      <c r="R25" s="94"/>
      <c r="S25" s="94"/>
      <c r="T25" s="100"/>
      <c r="U25" s="1"/>
      <c r="V25" s="1"/>
      <c r="W25" s="1"/>
      <c r="X25" s="1"/>
      <c r="Y25" s="102">
        <v>12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5" t="s">
        <v>153</v>
      </c>
      <c r="D26" s="116"/>
      <c r="E26" s="117" t="s">
        <v>154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8">
        <v>2</v>
      </c>
      <c r="B27" s="110">
        <v>2</v>
      </c>
      <c r="C27" s="112" t="s">
        <v>161</v>
      </c>
      <c r="D27" s="113"/>
      <c r="E27" s="88" t="s">
        <v>162</v>
      </c>
      <c r="F27" s="89"/>
      <c r="G27" s="93" t="s">
        <v>163</v>
      </c>
      <c r="H27" s="95"/>
      <c r="I27" s="93" t="s">
        <v>158</v>
      </c>
      <c r="J27" s="94"/>
      <c r="K27" s="94"/>
      <c r="L27" s="95"/>
      <c r="M27" s="99">
        <v>518643836</v>
      </c>
      <c r="N27" s="94"/>
      <c r="O27" s="95"/>
      <c r="P27" s="99">
        <v>155</v>
      </c>
      <c r="Q27" s="94"/>
      <c r="R27" s="94"/>
      <c r="S27" s="94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5" t="s">
        <v>159</v>
      </c>
      <c r="D28" s="116"/>
      <c r="E28" s="117" t="s">
        <v>160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8">
        <v>3</v>
      </c>
      <c r="B29" s="110">
        <v>3</v>
      </c>
      <c r="C29" s="112" t="s">
        <v>166</v>
      </c>
      <c r="D29" s="113"/>
      <c r="E29" s="88" t="s">
        <v>167</v>
      </c>
      <c r="F29" s="89"/>
      <c r="G29" s="93" t="s">
        <v>163</v>
      </c>
      <c r="H29" s="95"/>
      <c r="I29" s="93" t="s">
        <v>168</v>
      </c>
      <c r="J29" s="94"/>
      <c r="K29" s="94"/>
      <c r="L29" s="95"/>
      <c r="M29" s="99">
        <v>520807127</v>
      </c>
      <c r="N29" s="94"/>
      <c r="O29" s="95"/>
      <c r="P29" s="99">
        <v>155</v>
      </c>
      <c r="Q29" s="94"/>
      <c r="R29" s="94"/>
      <c r="S29" s="94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5" t="s">
        <v>164</v>
      </c>
      <c r="D30" s="116"/>
      <c r="E30" s="117" t="s">
        <v>165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8">
        <v>4</v>
      </c>
      <c r="B31" s="110">
        <v>4</v>
      </c>
      <c r="C31" s="112" t="s">
        <v>171</v>
      </c>
      <c r="D31" s="113"/>
      <c r="E31" s="88" t="s">
        <v>172</v>
      </c>
      <c r="F31" s="89"/>
      <c r="G31" s="93" t="s">
        <v>173</v>
      </c>
      <c r="H31" s="95"/>
      <c r="I31" s="93" t="s">
        <v>168</v>
      </c>
      <c r="J31" s="94"/>
      <c r="K31" s="94"/>
      <c r="L31" s="95"/>
      <c r="M31" s="99">
        <v>518085056</v>
      </c>
      <c r="N31" s="94"/>
      <c r="O31" s="95"/>
      <c r="P31" s="99">
        <v>152</v>
      </c>
      <c r="Q31" s="94"/>
      <c r="R31" s="94"/>
      <c r="S31" s="94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5" t="s">
        <v>169</v>
      </c>
      <c r="D32" s="116"/>
      <c r="E32" s="117" t="s">
        <v>170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1"/>
      <c r="U32" s="1"/>
      <c r="V32" s="1"/>
      <c r="W32" s="1"/>
      <c r="X32" s="1"/>
      <c r="Y32" s="132" t="s">
        <v>129</v>
      </c>
      <c r="Z32" s="133"/>
      <c r="AA32" s="133"/>
      <c r="AB32" s="133"/>
      <c r="AC32" s="133"/>
      <c r="AD32" s="133"/>
      <c r="AE32" s="133"/>
      <c r="AF32" s="133"/>
      <c r="AG32" s="13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8">
        <v>5</v>
      </c>
      <c r="B33" s="110">
        <v>5</v>
      </c>
      <c r="C33" s="112" t="s">
        <v>176</v>
      </c>
      <c r="D33" s="113"/>
      <c r="E33" s="88" t="s">
        <v>177</v>
      </c>
      <c r="F33" s="89"/>
      <c r="G33" s="93" t="s">
        <v>173</v>
      </c>
      <c r="H33" s="95"/>
      <c r="I33" s="93" t="s">
        <v>168</v>
      </c>
      <c r="J33" s="94"/>
      <c r="K33" s="94"/>
      <c r="L33" s="95"/>
      <c r="M33" s="99">
        <v>519049606</v>
      </c>
      <c r="N33" s="94"/>
      <c r="O33" s="95"/>
      <c r="P33" s="99">
        <v>142</v>
      </c>
      <c r="Q33" s="94"/>
      <c r="R33" s="94"/>
      <c r="S33" s="94"/>
      <c r="T33" s="100"/>
      <c r="U33" s="1"/>
      <c r="V33" s="1"/>
      <c r="W33" s="1"/>
      <c r="X33" s="1"/>
      <c r="Y33" s="199">
        <v>1</v>
      </c>
      <c r="Z33" s="94"/>
      <c r="AA33" s="94"/>
      <c r="AB33" s="94"/>
      <c r="AC33" s="94"/>
      <c r="AD33" s="94"/>
      <c r="AE33" s="94"/>
      <c r="AF33" s="94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5" t="s">
        <v>174</v>
      </c>
      <c r="D34" s="116"/>
      <c r="E34" s="117" t="s">
        <v>175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1"/>
      <c r="U34" s="1"/>
      <c r="V34" s="1"/>
      <c r="W34" s="1"/>
      <c r="X34" s="1"/>
      <c r="Y34" s="200"/>
      <c r="Z34" s="152"/>
      <c r="AA34" s="152"/>
      <c r="AB34" s="152"/>
      <c r="AC34" s="152"/>
      <c r="AD34" s="152"/>
      <c r="AE34" s="152"/>
      <c r="AF34" s="152"/>
      <c r="AG34" s="18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8">
        <v>6</v>
      </c>
      <c r="B35" s="110">
        <v>6</v>
      </c>
      <c r="C35" s="112" t="s">
        <v>201</v>
      </c>
      <c r="D35" s="113"/>
      <c r="E35" s="88" t="s">
        <v>202</v>
      </c>
      <c r="F35" s="89"/>
      <c r="G35" s="93" t="s">
        <v>203</v>
      </c>
      <c r="H35" s="95"/>
      <c r="I35" s="93" t="s">
        <v>204</v>
      </c>
      <c r="J35" s="94"/>
      <c r="K35" s="94"/>
      <c r="L35" s="95"/>
      <c r="M35" s="99">
        <v>520214895</v>
      </c>
      <c r="N35" s="94"/>
      <c r="O35" s="95"/>
      <c r="P35" s="99">
        <v>148</v>
      </c>
      <c r="Q35" s="94"/>
      <c r="R35" s="94"/>
      <c r="S35" s="94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5" t="s">
        <v>199</v>
      </c>
      <c r="D36" s="116"/>
      <c r="E36" s="117" t="s">
        <v>200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8">
        <v>7</v>
      </c>
      <c r="B37" s="110">
        <v>7</v>
      </c>
      <c r="C37" s="112" t="s">
        <v>206</v>
      </c>
      <c r="D37" s="113"/>
      <c r="E37" s="88" t="s">
        <v>207</v>
      </c>
      <c r="F37" s="89"/>
      <c r="G37" s="93" t="s">
        <v>203</v>
      </c>
      <c r="H37" s="95"/>
      <c r="I37" s="93" t="s">
        <v>209</v>
      </c>
      <c r="J37" s="94"/>
      <c r="K37" s="94"/>
      <c r="L37" s="95"/>
      <c r="M37" s="99">
        <v>520127546</v>
      </c>
      <c r="N37" s="94"/>
      <c r="O37" s="95"/>
      <c r="P37" s="99">
        <v>139</v>
      </c>
      <c r="Q37" s="94"/>
      <c r="R37" s="94"/>
      <c r="S37" s="94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5" t="s">
        <v>205</v>
      </c>
      <c r="D38" s="116"/>
      <c r="E38" s="117" t="s">
        <v>208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8">
        <v>8</v>
      </c>
      <c r="B39" s="110">
        <v>8</v>
      </c>
      <c r="C39" s="112" t="s">
        <v>215</v>
      </c>
      <c r="D39" s="113"/>
      <c r="E39" s="88" t="s">
        <v>217</v>
      </c>
      <c r="F39" s="89"/>
      <c r="G39" s="93" t="s">
        <v>203</v>
      </c>
      <c r="H39" s="95"/>
      <c r="I39" s="93" t="s">
        <v>218</v>
      </c>
      <c r="J39" s="94"/>
      <c r="K39" s="94"/>
      <c r="L39" s="95"/>
      <c r="M39" s="99">
        <v>519870224</v>
      </c>
      <c r="N39" s="94"/>
      <c r="O39" s="95"/>
      <c r="P39" s="99">
        <v>139</v>
      </c>
      <c r="Q39" s="94"/>
      <c r="R39" s="94"/>
      <c r="S39" s="94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5" t="s">
        <v>211</v>
      </c>
      <c r="D40" s="116"/>
      <c r="E40" s="117" t="s">
        <v>213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8">
        <v>9</v>
      </c>
      <c r="B41" s="110">
        <v>9</v>
      </c>
      <c r="C41" s="112" t="s">
        <v>221</v>
      </c>
      <c r="D41" s="113"/>
      <c r="E41" s="88" t="s">
        <v>222</v>
      </c>
      <c r="F41" s="89"/>
      <c r="G41" s="93" t="s">
        <v>203</v>
      </c>
      <c r="H41" s="95"/>
      <c r="I41" s="93" t="s">
        <v>223</v>
      </c>
      <c r="J41" s="94"/>
      <c r="K41" s="94"/>
      <c r="L41" s="95"/>
      <c r="M41" s="99">
        <v>521318479</v>
      </c>
      <c r="N41" s="94"/>
      <c r="O41" s="95"/>
      <c r="P41" s="99">
        <v>142</v>
      </c>
      <c r="Q41" s="94"/>
      <c r="R41" s="94"/>
      <c r="S41" s="94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5" t="s">
        <v>219</v>
      </c>
      <c r="D42" s="116"/>
      <c r="E42" s="117" t="s">
        <v>220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8">
        <v>10</v>
      </c>
      <c r="B43" s="110">
        <v>10</v>
      </c>
      <c r="C43" s="112" t="s">
        <v>225</v>
      </c>
      <c r="D43" s="113"/>
      <c r="E43" s="88" t="s">
        <v>227</v>
      </c>
      <c r="F43" s="89"/>
      <c r="G43" s="93" t="s">
        <v>203</v>
      </c>
      <c r="H43" s="95"/>
      <c r="I43" s="93" t="s">
        <v>228</v>
      </c>
      <c r="J43" s="94"/>
      <c r="K43" s="94"/>
      <c r="L43" s="95"/>
      <c r="M43" s="99">
        <v>521318455</v>
      </c>
      <c r="N43" s="94"/>
      <c r="O43" s="95"/>
      <c r="P43" s="99">
        <v>141</v>
      </c>
      <c r="Q43" s="94"/>
      <c r="R43" s="94"/>
      <c r="S43" s="94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 t="s">
        <v>224</v>
      </c>
      <c r="D44" s="116"/>
      <c r="E44" s="117" t="s">
        <v>226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8">
        <v>11</v>
      </c>
      <c r="B45" s="110">
        <v>11</v>
      </c>
      <c r="C45" s="112" t="s">
        <v>235</v>
      </c>
      <c r="D45" s="113"/>
      <c r="E45" s="88" t="s">
        <v>236</v>
      </c>
      <c r="F45" s="89"/>
      <c r="G45" s="93" t="s">
        <v>237</v>
      </c>
      <c r="H45" s="95"/>
      <c r="I45" s="93" t="s">
        <v>204</v>
      </c>
      <c r="J45" s="94"/>
      <c r="K45" s="94"/>
      <c r="L45" s="95"/>
      <c r="M45" s="99">
        <v>520458633</v>
      </c>
      <c r="N45" s="94"/>
      <c r="O45" s="95"/>
      <c r="P45" s="99">
        <v>144</v>
      </c>
      <c r="Q45" s="94"/>
      <c r="R45" s="94"/>
      <c r="S45" s="94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5" t="s">
        <v>233</v>
      </c>
      <c r="D46" s="116"/>
      <c r="E46" s="117" t="s">
        <v>234</v>
      </c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8">
        <v>12</v>
      </c>
      <c r="B47" s="110">
        <v>12</v>
      </c>
      <c r="C47" s="112" t="s">
        <v>232</v>
      </c>
      <c r="D47" s="113"/>
      <c r="E47" s="88" t="s">
        <v>231</v>
      </c>
      <c r="F47" s="89"/>
      <c r="G47" s="93" t="s">
        <v>203</v>
      </c>
      <c r="H47" s="95"/>
      <c r="I47" s="93" t="s">
        <v>223</v>
      </c>
      <c r="J47" s="94"/>
      <c r="K47" s="94"/>
      <c r="L47" s="95"/>
      <c r="M47" s="99">
        <v>521318462</v>
      </c>
      <c r="N47" s="94"/>
      <c r="O47" s="95"/>
      <c r="P47" s="99">
        <v>139</v>
      </c>
      <c r="Q47" s="94"/>
      <c r="R47" s="94"/>
      <c r="S47" s="94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3"/>
      <c r="B48" s="154"/>
      <c r="C48" s="155" t="s">
        <v>229</v>
      </c>
      <c r="D48" s="156"/>
      <c r="E48" s="157" t="s">
        <v>230</v>
      </c>
      <c r="F48" s="158"/>
      <c r="G48" s="150"/>
      <c r="H48" s="151"/>
      <c r="I48" s="150"/>
      <c r="J48" s="152"/>
      <c r="K48" s="152"/>
      <c r="L48" s="151"/>
      <c r="M48" s="150"/>
      <c r="N48" s="152"/>
      <c r="O48" s="151"/>
      <c r="P48" s="150"/>
      <c r="Q48" s="152"/>
      <c r="R48" s="152"/>
      <c r="S48" s="152"/>
      <c r="T48" s="18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4">
        <v>13</v>
      </c>
      <c r="B49" s="215">
        <v>13</v>
      </c>
      <c r="C49" s="217" t="s">
        <v>190</v>
      </c>
      <c r="D49" s="218"/>
      <c r="E49" s="219" t="s">
        <v>191</v>
      </c>
      <c r="F49" s="220"/>
      <c r="G49" s="225" t="s">
        <v>194</v>
      </c>
      <c r="H49" s="208"/>
      <c r="I49" s="225" t="s">
        <v>195</v>
      </c>
      <c r="J49" s="207"/>
      <c r="K49" s="207"/>
      <c r="L49" s="208"/>
      <c r="M49" s="206">
        <v>520395570</v>
      </c>
      <c r="N49" s="207"/>
      <c r="O49" s="208"/>
      <c r="P49" s="206">
        <v>128</v>
      </c>
      <c r="Q49" s="207"/>
      <c r="R49" s="207"/>
      <c r="S49" s="207"/>
      <c r="T49" s="21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6"/>
      <c r="C50" s="221" t="s">
        <v>186</v>
      </c>
      <c r="D50" s="222"/>
      <c r="E50" s="223" t="s">
        <v>187</v>
      </c>
      <c r="F50" s="224"/>
      <c r="G50" s="209"/>
      <c r="H50" s="211"/>
      <c r="I50" s="209"/>
      <c r="J50" s="210"/>
      <c r="K50" s="210"/>
      <c r="L50" s="211"/>
      <c r="M50" s="209"/>
      <c r="N50" s="210"/>
      <c r="O50" s="211"/>
      <c r="P50" s="209"/>
      <c r="Q50" s="210"/>
      <c r="R50" s="210"/>
      <c r="S50" s="210"/>
      <c r="T50" s="21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5">
        <v>14</v>
      </c>
      <c r="C51" s="217" t="s">
        <v>183</v>
      </c>
      <c r="D51" s="218"/>
      <c r="E51" s="219" t="s">
        <v>192</v>
      </c>
      <c r="F51" s="220"/>
      <c r="G51" s="225" t="s">
        <v>193</v>
      </c>
      <c r="H51" s="208"/>
      <c r="I51" s="225" t="s">
        <v>196</v>
      </c>
      <c r="J51" s="207"/>
      <c r="K51" s="207"/>
      <c r="L51" s="208"/>
      <c r="M51" s="206">
        <v>521318486</v>
      </c>
      <c r="N51" s="207"/>
      <c r="O51" s="208"/>
      <c r="P51" s="206">
        <v>132</v>
      </c>
      <c r="Q51" s="207"/>
      <c r="R51" s="207"/>
      <c r="S51" s="207"/>
      <c r="T51" s="21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0"/>
      <c r="C52" s="231" t="s">
        <v>188</v>
      </c>
      <c r="D52" s="232"/>
      <c r="E52" s="233" t="s">
        <v>189</v>
      </c>
      <c r="F52" s="234"/>
      <c r="G52" s="226"/>
      <c r="H52" s="227"/>
      <c r="I52" s="226"/>
      <c r="J52" s="228"/>
      <c r="K52" s="228"/>
      <c r="L52" s="227"/>
      <c r="M52" s="226"/>
      <c r="N52" s="228"/>
      <c r="O52" s="227"/>
      <c r="P52" s="226"/>
      <c r="Q52" s="228"/>
      <c r="R52" s="228"/>
      <c r="S52" s="228"/>
      <c r="T52" s="22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0" t="s">
        <v>102</v>
      </c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2"/>
      <c r="U54" s="2"/>
      <c r="V54" s="169" t="s">
        <v>120</v>
      </c>
      <c r="W54" s="170"/>
      <c r="X54" s="170"/>
      <c r="Y54" s="170"/>
      <c r="Z54" s="170"/>
      <c r="AA54" s="170"/>
      <c r="AB54" s="170"/>
      <c r="AC54" s="170"/>
      <c r="AD54" s="170"/>
      <c r="AE54" s="170"/>
      <c r="AF54" s="171"/>
      <c r="AG54" s="172"/>
      <c r="AH54" s="172"/>
      <c r="AI54" s="172"/>
      <c r="AJ54" s="17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3" t="s">
        <v>185</v>
      </c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5"/>
      <c r="U55" s="2"/>
      <c r="V55" s="238">
        <f>LEN(A55)</f>
        <v>95</v>
      </c>
      <c r="W55" s="239"/>
      <c r="X55" s="239"/>
      <c r="Y55" s="239"/>
      <c r="Z55" s="239"/>
      <c r="AA55" s="239"/>
      <c r="AB55" s="239"/>
      <c r="AC55" s="239"/>
      <c r="AD55" s="239"/>
      <c r="AE55" s="239"/>
      <c r="AF55" s="24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4A3A7-5C0B-4BDE-8F98-020552F9B469}">
  <dimension ref="A1:M6"/>
  <sheetViews>
    <sheetView workbookViewId="0">
      <selection activeCell="K5" sqref="K5:M6"/>
    </sheetView>
  </sheetViews>
  <sheetFormatPr defaultRowHeight="13.5"/>
  <cols>
    <col min="11" max="11" width="10.5" bestFit="1" customWidth="1"/>
  </cols>
  <sheetData>
    <row r="1" spans="1:13">
      <c r="A1" t="s">
        <v>214</v>
      </c>
      <c r="C1" t="s">
        <v>216</v>
      </c>
      <c r="E1" t="s">
        <v>197</v>
      </c>
      <c r="G1" t="s">
        <v>198</v>
      </c>
      <c r="K1">
        <v>519870224</v>
      </c>
    </row>
    <row r="2" spans="1:13">
      <c r="A2" t="s">
        <v>210</v>
      </c>
      <c r="C2" t="s">
        <v>212</v>
      </c>
    </row>
    <row r="5" spans="1:13" ht="15">
      <c r="A5" s="112" t="s">
        <v>180</v>
      </c>
      <c r="B5" s="113"/>
      <c r="C5" s="88" t="s">
        <v>181</v>
      </c>
      <c r="D5" s="89"/>
      <c r="E5" s="93" t="s">
        <v>173</v>
      </c>
      <c r="F5" s="95"/>
      <c r="G5" s="93" t="s">
        <v>182</v>
      </c>
      <c r="H5" s="94"/>
      <c r="I5" s="94"/>
      <c r="J5" s="95"/>
      <c r="K5" s="99">
        <v>520458633</v>
      </c>
      <c r="L5" s="94"/>
      <c r="M5" s="95"/>
    </row>
    <row r="6" spans="1:13" ht="15">
      <c r="A6" s="115" t="s">
        <v>178</v>
      </c>
      <c r="B6" s="116"/>
      <c r="C6" s="117" t="s">
        <v>179</v>
      </c>
      <c r="D6" s="118"/>
      <c r="E6" s="96"/>
      <c r="F6" s="98"/>
      <c r="G6" s="96"/>
      <c r="H6" s="97"/>
      <c r="I6" s="97"/>
      <c r="J6" s="98"/>
      <c r="K6" s="96"/>
      <c r="L6" s="97"/>
      <c r="M6" s="98"/>
    </row>
  </sheetData>
  <mergeCells count="7">
    <mergeCell ref="A5:B5"/>
    <mergeCell ref="C5:D5"/>
    <mergeCell ref="E5:F6"/>
    <mergeCell ref="G5:J6"/>
    <mergeCell ref="K5:M6"/>
    <mergeCell ref="A6:B6"/>
    <mergeCell ref="C6:D6"/>
  </mergeCells>
  <phoneticPr fontId="23"/>
  <dataValidations count="1"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A5:D6" xr:uid="{1F99E2BA-401F-4EF3-9E3A-4E828DD73032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女子</v>
      </c>
      <c r="I5" s="9">
        <f>入力!Y25</f>
        <v>12</v>
      </c>
      <c r="J5" s="249" t="str">
        <f>IF(入力!A55="","",入力!A55)</f>
        <v>今年も小さいチームですが、自分と仲間を信じてチーム一丸となり、コート中をかけまわります。
ゼロからのスタートになりますが『戮力協心』をモットーに更なる高みを目指して、全員バレーで頑張ります！</v>
      </c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0</v>
      </c>
      <c r="B7" s="13" t="str">
        <f>IF(入力!C3="","",入力!C3)</f>
        <v>サンプル</v>
      </c>
      <c r="C7" s="13" t="str">
        <f>IF(入力!C2="","",入力!C2)</f>
        <v>ショウワキッズ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ＪＲ内房</v>
      </c>
      <c r="S7" s="13" t="str">
        <f>IF(入力!AE5="","",入力!AE5)</f>
        <v>袖ケ浦</v>
      </c>
      <c r="T7" s="13"/>
      <c r="U7" s="13">
        <f>IF(入力!C4="","",入力!C4)</f>
        <v>999999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山下</v>
      </c>
      <c r="D16" s="13" t="str">
        <f>IF(入力!E8="","",入力!E8)</f>
        <v>ふじ恵</v>
      </c>
      <c r="E16" s="13" t="str">
        <f>IF(入力!C7="","",入力!C7)</f>
        <v>ヤマシタ</v>
      </c>
      <c r="F16" s="13" t="str">
        <f>IF(入力!E7="","",入力!E7)</f>
        <v>フジエ</v>
      </c>
      <c r="G16" s="13">
        <f>IF(入力!G7="","",入力!G7)</f>
        <v>506485709</v>
      </c>
      <c r="H16" s="13" t="str">
        <f>IF(入力!J7="","",入力!J7)</f>
        <v/>
      </c>
      <c r="I16" s="13">
        <f>IF(入力!M7="","",入力!M7)</f>
        <v>415931</v>
      </c>
      <c r="J16" s="13"/>
      <c r="K16" s="13"/>
      <c r="L16" s="13" t="str">
        <f>IF(入力!AT7="","",入力!AT7)</f>
        <v/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0261</v>
      </c>
      <c r="T16" s="13" t="str">
        <f>IF(入力!P8="","",入力!P8)</f>
        <v/>
      </c>
      <c r="U16" s="13" t="str">
        <f>IF(入力!AL7="","",入力!AL7)</f>
        <v/>
      </c>
      <c r="V16" s="13" t="str">
        <f>IF(入力!AK8="","",入力!AK8)</f>
        <v/>
      </c>
      <c r="W16" s="13" t="str">
        <f>IF(入力!AP8="","",入力!AP8)</f>
        <v/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田中</v>
      </c>
      <c r="D17" s="13" t="str">
        <f>IF(入力!E10="","",入力!E10)</f>
        <v>俊樹</v>
      </c>
      <c r="E17" s="13" t="str">
        <f>IF(入力!C9="","",入力!C9)</f>
        <v>タナカ</v>
      </c>
      <c r="F17" s="13" t="str">
        <f>IF(入力!E9="","",入力!E9)</f>
        <v>トシキ</v>
      </c>
      <c r="G17" s="13">
        <f>IF(入力!G9="","",入力!G9)</f>
        <v>506470594</v>
      </c>
      <c r="H17" s="13">
        <f>IF(入力!J9="","",入力!J9)</f>
        <v>18463</v>
      </c>
      <c r="I17" s="13">
        <f>IF(入力!M9="","",入力!M9)</f>
        <v>334451</v>
      </c>
      <c r="J17" s="13"/>
      <c r="K17" s="13"/>
      <c r="L17" s="13" t="str">
        <f>IF(入力!AT9="","",入力!AT9)</f>
        <v/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0243</v>
      </c>
      <c r="T17" s="13" t="str">
        <f>IF(入力!P10="","",入力!P10)</f>
        <v/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伊藤</v>
      </c>
      <c r="D20" s="13" t="str">
        <f>IF(入力!E12="","",入力!E12)</f>
        <v>安力</v>
      </c>
      <c r="E20" s="13" t="str">
        <f>IF(入力!C11="","",入力!C11)</f>
        <v>イトウ</v>
      </c>
      <c r="F20" s="13" t="str">
        <f>IF(入力!E11="","",入力!E11)</f>
        <v>ヤスオ</v>
      </c>
      <c r="G20" s="13">
        <f>IF(入力!G11="","",入力!G11)</f>
        <v>518068844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0257</v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田中</v>
      </c>
      <c r="D22" s="13" t="str">
        <f>IF(入力!E16="","",入力!E16)</f>
        <v>俊樹</v>
      </c>
      <c r="E22" s="13" t="str">
        <f>IF(入力!C15="","",入力!C15)</f>
        <v>タナカ</v>
      </c>
      <c r="F22" s="13" t="str">
        <f>IF(入力!E15="","",入力!E15)</f>
        <v>トシキ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299</v>
      </c>
      <c r="S22" s="13" t="str">
        <f>IF(入力!W15="","",入力!W15)</f>
        <v>0243</v>
      </c>
      <c r="T22" s="13" t="str">
        <f>IF(入力!P16="","",入力!P16)</f>
        <v/>
      </c>
      <c r="U22" s="13" t="str">
        <f>IF(入力!AL15="","",入力!AL15)</f>
        <v/>
      </c>
      <c r="V22" s="13" t="str">
        <f>IF(入力!AK16="","",入力!AK16)</f>
        <v/>
      </c>
      <c r="W22" s="13" t="str">
        <f>IF(入力!AP16="","",入力!AP16)</f>
        <v/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田中</v>
      </c>
      <c r="D23" s="13" t="str">
        <f>IF(入力!$E$14="","",入力!$E$14)</f>
        <v>俊樹</v>
      </c>
      <c r="E23" s="13" t="str">
        <f>IF(入力!$C$13="","",入力!$C$13)</f>
        <v>タナカ</v>
      </c>
      <c r="F23" s="13" t="str">
        <f>IF(入力!$E$13="","",入力!$E$13)</f>
        <v>トシキ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飯田</v>
      </c>
      <c r="D24" s="51" t="str">
        <f>VLOOKUP($B$51,$A$53:$F$352,4)</f>
        <v>栞帆</v>
      </c>
      <c r="E24" s="51" t="str">
        <f>VLOOKUP($B$51,$A$53:$F$352,5)</f>
        <v>イイダ</v>
      </c>
      <c r="F24" s="51" t="str">
        <f>VLOOKUP($B$51,$A$53:$F$352,6)</f>
        <v>シホ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飯田</v>
      </c>
      <c r="D53" s="13" t="str">
        <f>IF(入力!E26="","",入力!E26)</f>
        <v>栞帆</v>
      </c>
      <c r="E53" s="13" t="str">
        <f>IF(入力!C25="","",入力!C25)</f>
        <v>イイダ</v>
      </c>
      <c r="F53" s="13" t="str">
        <f>IF(入力!E25="","",入力!E25)</f>
        <v>シホ</v>
      </c>
      <c r="G53" s="13">
        <f>IF(入力!M25="","",入力!M25)</f>
        <v>516980875</v>
      </c>
      <c r="H53" s="13" t="str">
        <f>IF(入力!I25="","",入力!I25)</f>
        <v>袖ケ浦市立昭和小学校</v>
      </c>
      <c r="I53" s="13" t="str">
        <f>IF(入力!G25="","",入力!G25)</f>
        <v>６年生</v>
      </c>
      <c r="J53" s="13">
        <f>IF(入力!P25="","",入力!P25)</f>
        <v>153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石渡</v>
      </c>
      <c r="D54" s="13" t="str">
        <f>IF(入力!E28="","",入力!E28)</f>
        <v>真咲</v>
      </c>
      <c r="E54" s="13" t="str">
        <f>IF(入力!C27="","",入力!C27)</f>
        <v>イシワタ</v>
      </c>
      <c r="F54" s="13" t="str">
        <f>IF(入力!E27="","",入力!E27)</f>
        <v>マサキ</v>
      </c>
      <c r="G54" s="13">
        <f>IF(入力!M27="","",入力!M27)</f>
        <v>518643836</v>
      </c>
      <c r="H54" s="13" t="str">
        <f>IF(入力!I27="","",入力!I27)</f>
        <v>袖ケ浦市立昭和小学校</v>
      </c>
      <c r="I54" s="13" t="str">
        <f>IF(入力!G27="","",入力!G27)</f>
        <v>６年生</v>
      </c>
      <c r="J54" s="13">
        <f>IF(入力!P27="","",入力!P27)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緒形</v>
      </c>
      <c r="D55" s="13" t="str">
        <f>IF(入力!E30="","",入力!E30)</f>
        <v>苺香</v>
      </c>
      <c r="E55" s="13" t="str">
        <f>IF(入力!C29="","",入力!C29)</f>
        <v>オガタ</v>
      </c>
      <c r="F55" s="13" t="str">
        <f>IF(入力!E29="","",入力!E29)</f>
        <v>マイカ</v>
      </c>
      <c r="G55" s="13">
        <f>IF(入力!M29="","",入力!M29)</f>
        <v>520807127</v>
      </c>
      <c r="H55" s="13" t="str">
        <f>IF(入力!I29="","",入力!I29)</f>
        <v>袖ケ浦市立奈良輪小学校</v>
      </c>
      <c r="I55" s="13" t="str">
        <f>IF(入力!G29="","",入力!G29)</f>
        <v>６年生</v>
      </c>
      <c r="J55" s="13">
        <f>IF(入力!P29="","",入力!P29)</f>
        <v>155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小池</v>
      </c>
      <c r="D56" s="13" t="str">
        <f>IF(入力!E32="","",入力!E32)</f>
        <v>華央</v>
      </c>
      <c r="E56" s="13" t="str">
        <f>IF(入力!C31="","",入力!C31)</f>
        <v>コイケ</v>
      </c>
      <c r="F56" s="13" t="str">
        <f>IF(入力!E31="","",入力!E31)</f>
        <v>カオ</v>
      </c>
      <c r="G56" s="13">
        <f>IF(入力!M31="","",入力!M31)</f>
        <v>518085056</v>
      </c>
      <c r="H56" s="13" t="str">
        <f>IF(入力!I31="","",入力!I31)</f>
        <v>袖ケ浦市立奈良輪小学校</v>
      </c>
      <c r="I56" s="13" t="str">
        <f>IF(入力!G31="","",入力!G31)</f>
        <v>５年生</v>
      </c>
      <c r="J56" s="13">
        <f>IF(入力!P31="","",入力!P31)</f>
        <v>152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鈴木</v>
      </c>
      <c r="D57" s="13" t="str">
        <f>IF(入力!E34="","",入力!E34)</f>
        <v>桃実</v>
      </c>
      <c r="E57" s="13" t="str">
        <f>IF(入力!C33="","",入力!C33)</f>
        <v>ズズキ</v>
      </c>
      <c r="F57" s="13" t="str">
        <f>IF(入力!E33="","",入力!E33)</f>
        <v>モモミ</v>
      </c>
      <c r="G57" s="13">
        <f>IF(入力!M33="","",入力!M33)</f>
        <v>519049606</v>
      </c>
      <c r="H57" s="13" t="str">
        <f>IF(入力!I33="","",入力!I33)</f>
        <v>袖ケ浦市立奈良輪小学校</v>
      </c>
      <c r="I57" s="13" t="str">
        <f>IF(入力!G33="","",入力!G33)</f>
        <v>５年生</v>
      </c>
      <c r="J57" s="13">
        <f>IF(入力!P33="","",入力!P33)</f>
        <v>142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石橋</v>
      </c>
      <c r="D58" s="13" t="str">
        <f>IF(入力!E36="","",入力!E36)</f>
        <v>侑奈</v>
      </c>
      <c r="E58" s="13" t="str">
        <f>IF(入力!C35="","",入力!C35)</f>
        <v>イシバシ</v>
      </c>
      <c r="F58" s="13" t="str">
        <f>IF(入力!E35="","",入力!E35)</f>
        <v>ユウナ</v>
      </c>
      <c r="G58" s="13">
        <f>IF(入力!M35="","",入力!M35)</f>
        <v>520214895</v>
      </c>
      <c r="H58" s="13" t="str">
        <f>IF(入力!I35="","",入力!I35)</f>
        <v>木更津市立南清小学校</v>
      </c>
      <c r="I58" s="13" t="str">
        <f>IF(入力!G35="","",入力!G35)</f>
        <v>４年生</v>
      </c>
      <c r="J58" s="13">
        <f>IF(入力!P35="","",入力!P35)</f>
        <v>148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浅井</v>
      </c>
      <c r="D59" s="13" t="str">
        <f>IF(入力!E38="","",入力!E38)</f>
        <v>茉央</v>
      </c>
      <c r="E59" s="13" t="str">
        <f>IF(入力!C37="","",入力!C37)</f>
        <v>アサイ</v>
      </c>
      <c r="F59" s="13" t="str">
        <f>IF(入力!E37="","",入力!E37)</f>
        <v>マオ</v>
      </c>
      <c r="G59" s="13">
        <f>IF(入力!M37="","",入力!M37)</f>
        <v>520127546</v>
      </c>
      <c r="H59" s="13" t="str">
        <f>IF(入力!I37="","",入力!I37)</f>
        <v>木更津市立中郷小学校</v>
      </c>
      <c r="I59" s="13" t="str">
        <f>IF(入力!G37="","",入力!G37)</f>
        <v>４年生</v>
      </c>
      <c r="J59" s="13">
        <f>IF(入力!P37="","",入力!P37)</f>
        <v>139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向井</v>
      </c>
      <c r="D60" s="13" t="str">
        <f>IF(入力!E40="","",入力!E40)</f>
        <v>遥香</v>
      </c>
      <c r="E60" s="13" t="str">
        <f>IF(入力!C39="","",入力!C39)</f>
        <v>ムカイ</v>
      </c>
      <c r="F60" s="13" t="str">
        <f>IF(入力!E39="","",入力!E39)</f>
        <v>ハルカ</v>
      </c>
      <c r="G60" s="13">
        <f>IF(入力!M39="","",入力!M39)</f>
        <v>519870224</v>
      </c>
      <c r="H60" s="13" t="str">
        <f>IF(入力!I39="","",入力!I39)</f>
        <v>君津市立小櫃小学校</v>
      </c>
      <c r="I60" s="13" t="str">
        <f>IF(入力!G39="","",入力!G39)</f>
        <v>４年生</v>
      </c>
      <c r="J60" s="13">
        <f>IF(入力!P39="","",入力!P39)</f>
        <v>139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加藤</v>
      </c>
      <c r="D61" s="13" t="str">
        <f>IF(入力!E42="","",入力!E42)</f>
        <v>結梨</v>
      </c>
      <c r="E61" s="13" t="str">
        <f>IF(入力!C41="","",入力!C41)</f>
        <v>カトウ</v>
      </c>
      <c r="F61" s="13" t="str">
        <f>IF(入力!E41="","",入力!E41)</f>
        <v>ユイリ</v>
      </c>
      <c r="G61" s="13">
        <f>IF(入力!M41="","",入力!M41)</f>
        <v>521318479</v>
      </c>
      <c r="H61" s="13" t="str">
        <f>IF(入力!I41="","",入力!I41)</f>
        <v>袖ケ浦市立奈良輪小学校</v>
      </c>
      <c r="I61" s="13" t="str">
        <f>IF(入力!G41="","",入力!G41)</f>
        <v>４年生</v>
      </c>
      <c r="J61" s="13">
        <f>IF(入力!P41="","",入力!P41)</f>
        <v>142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古泉</v>
      </c>
      <c r="D62" s="13" t="str">
        <f>IF(入力!E44="","",入力!E44)</f>
        <v>夏菜</v>
      </c>
      <c r="E62" s="13" t="str">
        <f>IF(入力!C43="","",入力!C43)</f>
        <v>コイズミ</v>
      </c>
      <c r="F62" s="13" t="str">
        <f>IF(入力!E43="","",入力!E43)</f>
        <v>ナナ</v>
      </c>
      <c r="G62" s="13">
        <f>IF(入力!M43="","",入力!M43)</f>
        <v>521318455</v>
      </c>
      <c r="H62" s="13" t="str">
        <f>IF(入力!I43="","",入力!I43)</f>
        <v>袖ケ浦市立蔵波小学校</v>
      </c>
      <c r="I62" s="13" t="str">
        <f>IF(入力!G43="","",入力!G43)</f>
        <v>４年生</v>
      </c>
      <c r="J62" s="13">
        <f>IF(入力!P43="","",入力!P43)</f>
        <v>141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森下</v>
      </c>
      <c r="D63" s="13" t="str">
        <f>IF(入力!E46="","",入力!E46)</f>
        <v>瑚椛</v>
      </c>
      <c r="E63" s="13" t="str">
        <f>IF(入力!C45="","",入力!C45)</f>
        <v>モリシタ</v>
      </c>
      <c r="F63" s="13" t="str">
        <f>IF(入力!E45="","",入力!E45)</f>
        <v>コノカ</v>
      </c>
      <c r="G63" s="13">
        <f>IF(入力!M45="","",入力!M45)</f>
        <v>520458633</v>
      </c>
      <c r="H63" s="13" t="str">
        <f>IF(入力!I45="","",入力!I45)</f>
        <v>木更津市立南清小学校</v>
      </c>
      <c r="I63" s="13" t="str">
        <f>IF(入力!G45="","",入力!G45)</f>
        <v>５年生</v>
      </c>
      <c r="J63" s="13">
        <f>IF(入力!P45="","",入力!P45)</f>
        <v>144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森屋</v>
      </c>
      <c r="D64" s="13" t="str">
        <f>IF(入力!E48="","",入力!E48)</f>
        <v>ひなた</v>
      </c>
      <c r="E64" s="13" t="str">
        <f>IF(入力!C47="","",入力!C47)</f>
        <v>モリヤ</v>
      </c>
      <c r="F64" s="13" t="str">
        <f>IF(入力!E47="","",入力!E47)</f>
        <v>ヒナタ</v>
      </c>
      <c r="G64" s="13">
        <f>IF(入力!M47="","",入力!M47)</f>
        <v>521318462</v>
      </c>
      <c r="H64" s="13" t="str">
        <f>IF(入力!I47="","",入力!I47)</f>
        <v>袖ケ浦市立奈良輪小学校</v>
      </c>
      <c r="I64" s="13" t="str">
        <f>IF(入力!G47="","",入力!G47)</f>
        <v>４年生</v>
      </c>
      <c r="J64" s="13">
        <f>IF(入力!P47="","",入力!P47)</f>
        <v>139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大島</v>
      </c>
      <c r="D65" s="13" t="str">
        <f>IF(入力!E50="","",入力!E50)</f>
        <v>あずさ</v>
      </c>
      <c r="E65" s="13" t="str">
        <f>IF(入力!C49="","",入力!C49)</f>
        <v>オオシマ</v>
      </c>
      <c r="F65" s="13" t="str">
        <f>IF(入力!E49="","",入力!E49)</f>
        <v>アズサ</v>
      </c>
      <c r="G65" s="13">
        <f>IF(入力!M49="","",入力!M49)</f>
        <v>520395570</v>
      </c>
      <c r="H65" s="13" t="str">
        <f>IF(入力!I49="","",入力!I49)</f>
        <v>袖ケ浦市立中川小学校</v>
      </c>
      <c r="I65" s="13" t="str">
        <f>IF(入力!G49="","",入力!G49)</f>
        <v>3年生</v>
      </c>
      <c r="J65" s="13">
        <f>IF(入力!P49="","",入力!P49)</f>
        <v>128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森屋</v>
      </c>
      <c r="D66" s="13" t="str">
        <f>IF(入力!E52="","",入力!E52)</f>
        <v>まひる</v>
      </c>
      <c r="E66" s="13" t="str">
        <f>IF(入力!C51="","",入力!C51)</f>
        <v>モリヤ</v>
      </c>
      <c r="F66" s="13" t="str">
        <f>IF(入力!E51="","",入力!E51)</f>
        <v>マヒル</v>
      </c>
      <c r="G66" s="13">
        <f>IF(入力!M51="","",入力!M51)</f>
        <v>521318486</v>
      </c>
      <c r="H66" s="13" t="str">
        <f>IF(入力!I51="","",入力!I51)</f>
        <v>袖ケ浦市立奈良輪小学校</v>
      </c>
      <c r="I66" s="13" t="str">
        <f>IF(入力!G51="","",入力!G51)</f>
        <v>2年生</v>
      </c>
      <c r="J66" s="13">
        <f>IF(入力!P51="","",入力!P51)</f>
        <v>132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8</vt:i4>
      </vt:variant>
    </vt:vector>
  </HeadingPairs>
  <TitlesOfParts>
    <vt:vector size="11" baseType="lpstr">
      <vt:lpstr>入力</vt:lpstr>
      <vt:lpstr>Sheet1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2016-05-09T15:17:35Z</cp:lastPrinted>
  <dcterms:created xsi:type="dcterms:W3CDTF">2014-04-05T09:56:00Z</dcterms:created>
  <dcterms:modified xsi:type="dcterms:W3CDTF">2022-10-30T10:45:37Z</dcterms:modified>
</cp:coreProperties>
</file>