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スポーツ少年団\☆07県小連\☆関東小連\R4＿2022年度関東小連\第38回関東大会\"/>
    </mc:Choice>
  </mc:AlternateContent>
  <xr:revisionPtr revIDLastSave="0" documentId="13_ncr:1_{B9C30A9E-FC2E-4527-AA3B-872115107D40}" xr6:coauthVersionLast="36" xr6:coauthVersionMax="36" xr10:uidLastSave="{00000000-0000-0000-0000-000000000000}"/>
  <bookViews>
    <workbookView xWindow="33795" yWindow="-3645" windowWidth="21600" windowHeight="12900" activeTab="1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</workbook>
</file>

<file path=xl/calcChain.xml><?xml version="1.0" encoding="utf-8"?>
<calcChain xmlns="http://schemas.openxmlformats.org/spreadsheetml/2006/main">
  <c r="B62" i="10" l="1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K16" i="10"/>
  <c r="K12" i="10"/>
  <c r="K10" i="10"/>
  <c r="H20" i="10"/>
  <c r="H19" i="10"/>
  <c r="H10" i="10"/>
  <c r="E20" i="10"/>
  <c r="E19" i="10"/>
  <c r="E12" i="10"/>
  <c r="E10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K15" i="10" s="1"/>
  <c r="E50" i="9"/>
  <c r="E14" i="10" s="1"/>
  <c r="E48" i="9"/>
  <c r="E13" i="10" s="1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18" i="10" l="1"/>
  <c r="H60" i="10"/>
  <c r="E60" i="10"/>
  <c r="K60" i="10"/>
  <c r="H39" i="10"/>
  <c r="B39" i="10"/>
  <c r="B60" i="10"/>
  <c r="K39" i="10"/>
  <c r="E39" i="10"/>
  <c r="H18" i="10"/>
  <c r="K18" i="10"/>
  <c r="E18" i="10"/>
  <c r="H59" i="10"/>
  <c r="H38" i="10"/>
  <c r="E59" i="10"/>
  <c r="K38" i="10"/>
  <c r="B38" i="10"/>
  <c r="B59" i="10"/>
  <c r="K59" i="10"/>
  <c r="E38" i="10"/>
  <c r="B17" i="10"/>
  <c r="H17" i="10"/>
  <c r="E17" i="10"/>
  <c r="K17" i="10"/>
  <c r="H37" i="10"/>
  <c r="K37" i="10"/>
  <c r="K58" i="10"/>
  <c r="B16" i="10"/>
  <c r="H58" i="10"/>
  <c r="E58" i="10"/>
  <c r="B37" i="10"/>
  <c r="B58" i="10"/>
  <c r="E37" i="10"/>
  <c r="E16" i="10"/>
  <c r="H16" i="10"/>
  <c r="E15" i="10"/>
  <c r="B57" i="10"/>
  <c r="E57" i="10"/>
  <c r="H57" i="10"/>
  <c r="K57" i="10"/>
  <c r="K36" i="10"/>
  <c r="H36" i="10"/>
  <c r="E36" i="10"/>
  <c r="B36" i="10"/>
  <c r="B15" i="10"/>
  <c r="H15" i="10"/>
  <c r="H14" i="10"/>
  <c r="K14" i="10"/>
  <c r="H35" i="10"/>
  <c r="B56" i="10"/>
  <c r="E35" i="10"/>
  <c r="E56" i="10"/>
  <c r="B35" i="10"/>
  <c r="B14" i="10"/>
  <c r="H56" i="10"/>
  <c r="K56" i="10"/>
  <c r="K35" i="10"/>
  <c r="B55" i="10"/>
  <c r="K55" i="10"/>
  <c r="E34" i="10"/>
  <c r="E55" i="10"/>
  <c r="B13" i="10"/>
  <c r="H55" i="10"/>
  <c r="H34" i="10"/>
  <c r="K34" i="10"/>
  <c r="B34" i="10"/>
  <c r="H13" i="10"/>
  <c r="K13" i="10"/>
  <c r="E54" i="10"/>
  <c r="K54" i="10"/>
  <c r="H33" i="10"/>
  <c r="B33" i="10"/>
  <c r="B12" i="10"/>
  <c r="B54" i="10"/>
  <c r="H54" i="10"/>
  <c r="K33" i="10"/>
  <c r="E33" i="10"/>
  <c r="H12" i="10"/>
  <c r="B32" i="10"/>
  <c r="H53" i="10"/>
  <c r="H32" i="10"/>
  <c r="E53" i="10"/>
  <c r="K32" i="10"/>
  <c r="B53" i="10"/>
  <c r="K53" i="10"/>
  <c r="E32" i="10"/>
  <c r="B11" i="10"/>
  <c r="H11" i="10"/>
  <c r="E11" i="10"/>
  <c r="K11" i="10"/>
  <c r="H31" i="10"/>
  <c r="K31" i="10"/>
  <c r="K52" i="10"/>
  <c r="B10" i="10"/>
  <c r="H52" i="10"/>
  <c r="E52" i="10"/>
  <c r="B31" i="10"/>
  <c r="B52" i="10"/>
  <c r="E31" i="10"/>
  <c r="B51" i="10"/>
  <c r="K30" i="10"/>
  <c r="B30" i="10"/>
  <c r="B9" i="10"/>
  <c r="H51" i="10"/>
  <c r="E30" i="10"/>
  <c r="E51" i="10"/>
  <c r="K51" i="10"/>
  <c r="H30" i="10"/>
  <c r="E9" i="10"/>
  <c r="H9" i="10"/>
  <c r="K9" i="10"/>
  <c r="H29" i="10"/>
  <c r="B50" i="10"/>
  <c r="E29" i="10"/>
  <c r="E50" i="10"/>
  <c r="B29" i="10"/>
  <c r="H50" i="10"/>
  <c r="B8" i="10"/>
  <c r="K50" i="10"/>
  <c r="K29" i="10"/>
  <c r="E8" i="10"/>
  <c r="H8" i="10"/>
  <c r="K8" i="10"/>
  <c r="H7" i="10"/>
  <c r="E49" i="10"/>
  <c r="K28" i="10"/>
  <c r="B28" i="10"/>
  <c r="B7" i="10"/>
  <c r="H49" i="10"/>
  <c r="H28" i="10"/>
  <c r="B49" i="10"/>
  <c r="K49" i="10"/>
  <c r="E28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<sst xmlns="http://schemas.openxmlformats.org/spreadsheetml/2006/main" count="419" uniqueCount="264">
  <si>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</si>
  <si>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</si>
  <si>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</si>
  <si>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</si>
  <si>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</si>
  <si>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</si>
  <si>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</si>
  <si>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</si>
  <si>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</si>
  <si>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</si>
  <si>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</si>
  <si>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</si>
  <si>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</si>
  <si>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</si>
  <si>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</si>
  <si>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</si>
  <si>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</si>
  <si>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</si>
  <si>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</si>
  <si>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</si>
  <si>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</si>
  <si>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</si>
  <si>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</si>
  <si>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</si>
  <si>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</si>
  <si>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</si>
  <si>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</si>
  <si>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</si>
  <si>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</si>
  <si>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</si>
  <si>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</si>
  <si>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</si>
  <si>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</si>
  <si>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</si>
  <si>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</si>
  <si>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</si>
  <si>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</si>
  <si>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</si>
  <si>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</si>
  <si>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</si>
  <si>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</si>
  <si>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</si>
  <si>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</si>
  <si>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</si>
  <si>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</si>
  <si>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</si>
  <si>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</si>
  <si>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</si>
  <si>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</si>
  <si>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</si>
  <si>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</si>
  <si>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</si>
  <si>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</si>
  <si>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</si>
  <si>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</si>
  <si>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</si>
  <si>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</si>
  <si>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</si>
  <si>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</si>
  <si>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</si>
  <si>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</si>
  <si>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</si>
  <si>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</si>
  <si>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</si>
  <si>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</si>
  <si>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</si>
  <si>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</si>
  <si>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</si>
  <si>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</si>
  <si>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</si>
  <si>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</si>
  <si>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</si>
  <si>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</si>
  <si>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</si>
  <si>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</si>
  <si>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</si>
  <si>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</si>
  <si>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</si>
  <si>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</si>
  <si>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</si>
  <si>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</si>
  <si>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</si>
  <si>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</si>
  <si>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</si>
  <si>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</si>
  <si>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</si>
  <si>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</si>
  <si>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</si>
  <si>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</si>
  <si>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</si>
  <si>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</si>
  <si>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</si>
  <si>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</si>
  <si>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</si>
  <si>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</si>
  <si>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</si>
  <si>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</si>
  <si>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</si>
  <si>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</si>
  <si>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</si>
  <si>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</si>
  <si>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</si>
  <si>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</si>
  <si>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</si>
  <si>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</si>
  <si>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</si>
  <si>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</si>
  <si>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</si>
  <si>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</si>
  <si>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</si>
  <si>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</si>
  <si>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</si>
  <si>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</si>
  <si>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</si>
  <si>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</si>
  <si>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</si>
  <si>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</si>
  <si>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</si>
  <si>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</si>
  <si>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</si>
  <si>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</si>
  <si>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</si>
  <si>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</si>
  <si>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</si>
  <si>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</si>
  <si>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</si>
  <si>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</si>
  <si>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</si>
  <si>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</si>
  <si>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</si>
  <si>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</si>
  <si>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</si>
  <si>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</si>
  <si>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</si>
  <si>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</si>
  <si>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</si>
  <si>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</si>
  <si>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</si>
  <si>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</si>
  <si>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</si>
  <si>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</si>
  <si>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</si>
  <si>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</si>
  <si>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</si>
  <si>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</si>
  <si>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</si>
  <si>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</si>
  <si>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</si>
  <si>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</si>
  <si>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</si>
  <si>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</si>
  <si>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</si>
  <si>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</si>
  <si>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</si>
  <si>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</si>
  <si>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</si>
  <si>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</si>
  <si>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</si>
  <si>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</si>
  <si>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</si>
  <si>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</si>
  <si>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</si>
  <si>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</si>
  <si>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</si>
  <si>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</si>
  <si>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</si>
  <si>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</si>
  <si>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</si>
  <si>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</si>
  <si>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</si>
  <si>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</si>
  <si>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上山川バレーボール少年団</t>
    <rPh sb="0" eb="3">
      <t>カミヤマカワ</t>
    </rPh>
    <rPh sb="9" eb="12">
      <t>ショウネンダン</t>
    </rPh>
    <phoneticPr fontId="2"/>
  </si>
  <si>
    <t>結城市</t>
    <rPh sb="0" eb="3">
      <t>ユウキシ</t>
    </rPh>
    <phoneticPr fontId="2"/>
  </si>
  <si>
    <t>カミヤマカワバレーボールショウネンダン</t>
    <phoneticPr fontId="2"/>
  </si>
  <si>
    <t>水戸</t>
    <rPh sb="0" eb="2">
      <t>ミト</t>
    </rPh>
    <phoneticPr fontId="2"/>
  </si>
  <si>
    <t>結城</t>
    <rPh sb="0" eb="2">
      <t>ユウキ</t>
    </rPh>
    <phoneticPr fontId="2"/>
  </si>
  <si>
    <t>関</t>
    <rPh sb="0" eb="1">
      <t>セキ</t>
    </rPh>
    <phoneticPr fontId="2"/>
  </si>
  <si>
    <t>浩之</t>
    <rPh sb="0" eb="2">
      <t>ヒロユキ</t>
    </rPh>
    <phoneticPr fontId="2"/>
  </si>
  <si>
    <t>セキ</t>
    <phoneticPr fontId="2"/>
  </si>
  <si>
    <t>ヒロユキ</t>
    <phoneticPr fontId="2"/>
  </si>
  <si>
    <t>323</t>
    <phoneticPr fontId="2"/>
  </si>
  <si>
    <t>0813</t>
    <phoneticPr fontId="2"/>
  </si>
  <si>
    <t>小山市横倉596-45</t>
    <phoneticPr fontId="2"/>
  </si>
  <si>
    <t>080</t>
    <phoneticPr fontId="2"/>
  </si>
  <si>
    <t>6509</t>
    <phoneticPr fontId="2"/>
  </si>
  <si>
    <t>9549</t>
    <phoneticPr fontId="2"/>
  </si>
  <si>
    <t>赤荻</t>
    <rPh sb="0" eb="2">
      <t>アカオギ</t>
    </rPh>
    <phoneticPr fontId="2"/>
  </si>
  <si>
    <t>伸行</t>
    <rPh sb="0" eb="2">
      <t>ノブユキ</t>
    </rPh>
    <phoneticPr fontId="2"/>
  </si>
  <si>
    <t>アカオギ</t>
    <phoneticPr fontId="2"/>
  </si>
  <si>
    <t>ノブユキ</t>
    <phoneticPr fontId="2"/>
  </si>
  <si>
    <t>滝澤</t>
    <rPh sb="0" eb="2">
      <t>タキザワ</t>
    </rPh>
    <phoneticPr fontId="2"/>
  </si>
  <si>
    <t>賢</t>
    <rPh sb="0" eb="1">
      <t>マサル</t>
    </rPh>
    <phoneticPr fontId="2"/>
  </si>
  <si>
    <t>タキザワ</t>
    <phoneticPr fontId="2"/>
  </si>
  <si>
    <t>マサル</t>
    <phoneticPr fontId="2"/>
  </si>
  <si>
    <t>300</t>
    <phoneticPr fontId="2"/>
  </si>
  <si>
    <t>3501</t>
    <phoneticPr fontId="2"/>
  </si>
  <si>
    <t>八千代町塩本313-3</t>
    <phoneticPr fontId="2"/>
  </si>
  <si>
    <t>307</t>
    <phoneticPr fontId="2"/>
  </si>
  <si>
    <t>0021</t>
    <phoneticPr fontId="2"/>
  </si>
  <si>
    <r>
      <t>結城市上山川1762</t>
    </r>
    <r>
      <rPr>
        <sz val="10"/>
        <color rgb="FF000000"/>
        <rFont val="ＭＳ ゴシック"/>
        <family val="1"/>
        <charset val="128"/>
      </rPr>
      <t>－4</t>
    </r>
    <rPh sb="0" eb="3">
      <t>ユウキシ</t>
    </rPh>
    <phoneticPr fontId="2"/>
  </si>
  <si>
    <t>1304</t>
    <phoneticPr fontId="2"/>
  </si>
  <si>
    <t>0630</t>
    <phoneticPr fontId="2"/>
  </si>
  <si>
    <t>090</t>
    <phoneticPr fontId="2"/>
  </si>
  <si>
    <t>2303</t>
    <phoneticPr fontId="2"/>
  </si>
  <si>
    <t>3008</t>
    <phoneticPr fontId="2"/>
  </si>
  <si>
    <t>佐藤</t>
    <rPh sb="0" eb="2">
      <t>サトウ</t>
    </rPh>
    <phoneticPr fontId="2"/>
  </si>
  <si>
    <t>雅義</t>
    <rPh sb="0" eb="2">
      <t>マサヨシ</t>
    </rPh>
    <phoneticPr fontId="2"/>
  </si>
  <si>
    <t>サトウ</t>
    <phoneticPr fontId="2"/>
  </si>
  <si>
    <t>マサヨシ</t>
    <phoneticPr fontId="2"/>
  </si>
  <si>
    <t>miyabi-s-1103@cc9.ne.jp</t>
    <phoneticPr fontId="2"/>
  </si>
  <si>
    <t>結城市上山川120</t>
    <rPh sb="0" eb="3">
      <t>ユウキシ</t>
    </rPh>
    <rPh sb="3" eb="6">
      <t>カミヤマカワ</t>
    </rPh>
    <phoneticPr fontId="2"/>
  </si>
  <si>
    <t>0296</t>
    <phoneticPr fontId="2"/>
  </si>
  <si>
    <t>20</t>
    <phoneticPr fontId="2"/>
  </si>
  <si>
    <t>9151</t>
    <phoneticPr fontId="2"/>
  </si>
  <si>
    <t>鈴木</t>
    <rPh sb="0" eb="2">
      <t>スズキ</t>
    </rPh>
    <phoneticPr fontId="2"/>
  </si>
  <si>
    <t>叶夢</t>
    <rPh sb="0" eb="2">
      <t>カナム</t>
    </rPh>
    <phoneticPr fontId="2"/>
  </si>
  <si>
    <t>スズキ</t>
    <phoneticPr fontId="2"/>
  </si>
  <si>
    <t>カナム</t>
    <phoneticPr fontId="2"/>
  </si>
  <si>
    <t>結城市立江川南小学校</t>
    <rPh sb="0" eb="4">
      <t>ユウキシリツ</t>
    </rPh>
    <rPh sb="8" eb="10">
      <t>ガッコウ</t>
    </rPh>
    <phoneticPr fontId="2"/>
  </si>
  <si>
    <t>男</t>
    <rPh sb="0" eb="1">
      <t>オトコ</t>
    </rPh>
    <phoneticPr fontId="2"/>
  </si>
  <si>
    <t>岩上</t>
    <rPh sb="0" eb="2">
      <t>イワカミ</t>
    </rPh>
    <phoneticPr fontId="2"/>
  </si>
  <si>
    <t>凛太朗</t>
    <rPh sb="0" eb="3">
      <t>リンタロウ</t>
    </rPh>
    <phoneticPr fontId="2"/>
  </si>
  <si>
    <t>イワカミ</t>
    <phoneticPr fontId="2"/>
  </si>
  <si>
    <t>リンタロウ</t>
    <phoneticPr fontId="2"/>
  </si>
  <si>
    <t>結城市立江川北小学校</t>
    <rPh sb="0" eb="4">
      <t>ユウキシリツ</t>
    </rPh>
    <rPh sb="6" eb="7">
      <t>キタ</t>
    </rPh>
    <rPh sb="8" eb="10">
      <t>ガッコウ</t>
    </rPh>
    <phoneticPr fontId="2"/>
  </si>
  <si>
    <t>渡邊</t>
    <rPh sb="0" eb="2">
      <t>ワタナベ</t>
    </rPh>
    <phoneticPr fontId="2"/>
  </si>
  <si>
    <t>颯大</t>
    <rPh sb="0" eb="2">
      <t>ソウタ</t>
    </rPh>
    <phoneticPr fontId="2"/>
  </si>
  <si>
    <t>ワタナベ</t>
    <phoneticPr fontId="2"/>
  </si>
  <si>
    <t>ソウタ</t>
    <phoneticPr fontId="2"/>
  </si>
  <si>
    <t>筑西市立新治小学校</t>
    <rPh sb="0" eb="4">
      <t>チクセイシリツ</t>
    </rPh>
    <rPh sb="7" eb="9">
      <t>ガッコウ</t>
    </rPh>
    <phoneticPr fontId="2"/>
  </si>
  <si>
    <t>片野</t>
    <rPh sb="0" eb="2">
      <t>カタノ</t>
    </rPh>
    <phoneticPr fontId="2"/>
  </si>
  <si>
    <t>善</t>
    <rPh sb="0" eb="1">
      <t>ゼン</t>
    </rPh>
    <phoneticPr fontId="2"/>
  </si>
  <si>
    <t>カタノ</t>
    <phoneticPr fontId="2"/>
  </si>
  <si>
    <t>ゼン</t>
    <phoneticPr fontId="2"/>
  </si>
  <si>
    <t>八千代町立安静小学校</t>
    <rPh sb="0" eb="5">
      <t>ヤチヨチョウリツ</t>
    </rPh>
    <rPh sb="5" eb="7">
      <t>アンセイ</t>
    </rPh>
    <rPh sb="7" eb="10">
      <t>ショウガッコウ</t>
    </rPh>
    <phoneticPr fontId="2"/>
  </si>
  <si>
    <t>飯田</t>
    <rPh sb="0" eb="2">
      <t>イイダ</t>
    </rPh>
    <phoneticPr fontId="2"/>
  </si>
  <si>
    <t>ヒカル</t>
    <phoneticPr fontId="2"/>
  </si>
  <si>
    <t>イイダ</t>
    <phoneticPr fontId="2"/>
  </si>
  <si>
    <t>宮本</t>
    <rPh sb="0" eb="2">
      <t>ミヤモト</t>
    </rPh>
    <phoneticPr fontId="2"/>
  </si>
  <si>
    <t>琉嘩</t>
    <rPh sb="0" eb="2">
      <t>ルカ</t>
    </rPh>
    <phoneticPr fontId="2"/>
  </si>
  <si>
    <t>ミヤモト</t>
    <phoneticPr fontId="2"/>
  </si>
  <si>
    <t>ルカ</t>
    <phoneticPr fontId="2"/>
  </si>
  <si>
    <t>結城市立山川小学校</t>
    <rPh sb="0" eb="4">
      <t>ユウキシリツ</t>
    </rPh>
    <rPh sb="4" eb="6">
      <t>ヤマカワ</t>
    </rPh>
    <rPh sb="7" eb="9">
      <t>ガッコウ</t>
    </rPh>
    <phoneticPr fontId="2"/>
  </si>
  <si>
    <t>愛翔</t>
    <rPh sb="0" eb="2">
      <t>マナト</t>
    </rPh>
    <phoneticPr fontId="2"/>
  </si>
  <si>
    <t>マナト</t>
    <phoneticPr fontId="2"/>
  </si>
  <si>
    <t>八千代町立中結城小学校</t>
    <rPh sb="0" eb="5">
      <t>ヤチヨチョウリツ</t>
    </rPh>
    <rPh sb="5" eb="8">
      <t>ナカユウキ</t>
    </rPh>
    <rPh sb="8" eb="11">
      <t>ショウガッコウ</t>
    </rPh>
    <phoneticPr fontId="2"/>
  </si>
  <si>
    <t>渡邉</t>
    <rPh sb="0" eb="2">
      <t>ワタナベ</t>
    </rPh>
    <phoneticPr fontId="2"/>
  </si>
  <si>
    <t>睦月</t>
    <rPh sb="0" eb="2">
      <t>ムツキ</t>
    </rPh>
    <phoneticPr fontId="2"/>
  </si>
  <si>
    <t>ムツキ</t>
    <phoneticPr fontId="2"/>
  </si>
  <si>
    <t>結城市立上山川小学校</t>
    <rPh sb="0" eb="4">
      <t>ユウキシリツ</t>
    </rPh>
    <rPh sb="4" eb="5">
      <t>カミ</t>
    </rPh>
    <rPh sb="5" eb="7">
      <t>ヤマカワ</t>
    </rPh>
    <rPh sb="8" eb="10">
      <t>ガッコウ</t>
    </rPh>
    <phoneticPr fontId="2"/>
  </si>
  <si>
    <t>郡司</t>
    <rPh sb="0" eb="2">
      <t>グンジ</t>
    </rPh>
    <phoneticPr fontId="2"/>
  </si>
  <si>
    <t>羚鳳</t>
    <rPh sb="0" eb="2">
      <t>レオ</t>
    </rPh>
    <phoneticPr fontId="2"/>
  </si>
  <si>
    <t>グンジ</t>
    <phoneticPr fontId="2"/>
  </si>
  <si>
    <t>レオ</t>
    <phoneticPr fontId="2"/>
  </si>
  <si>
    <t>ｻﾙﾊﾞﾄﾞﾙ</t>
    <phoneticPr fontId="2"/>
  </si>
  <si>
    <t>ﾌﾟﾘﾝｽ・ｼﾞｮﾝ</t>
    <phoneticPr fontId="2"/>
  </si>
  <si>
    <t>柿崎</t>
    <rPh sb="0" eb="2">
      <t>カキザキ</t>
    </rPh>
    <phoneticPr fontId="2"/>
  </si>
  <si>
    <t>一悟</t>
    <rPh sb="0" eb="2">
      <t>イチゴ</t>
    </rPh>
    <phoneticPr fontId="2"/>
  </si>
  <si>
    <t>カキザキ</t>
    <phoneticPr fontId="2"/>
  </si>
  <si>
    <t>イチゴ</t>
    <phoneticPr fontId="2"/>
  </si>
  <si>
    <t>親央</t>
    <rPh sb="0" eb="2">
      <t>ミオ</t>
    </rPh>
    <phoneticPr fontId="2"/>
  </si>
  <si>
    <t>ミオ</t>
    <phoneticPr fontId="2"/>
  </si>
  <si>
    <t>①</t>
    <phoneticPr fontId="2"/>
  </si>
  <si>
    <t>関東大会2回目の出場です。身長は小さいですが、声をかけ、拾って！つないで！鋭く！をモットーに、まず１勝を目指します。仲間に”ありがとう”と心で感謝しながら、正確にかつ思い切り、粘り強く、楽しくゲームすることを大事にします。</t>
    <rPh sb="0" eb="4">
      <t>カントウタイカイ</t>
    </rPh>
    <rPh sb="5" eb="7">
      <t>カイメ</t>
    </rPh>
    <rPh sb="8" eb="10">
      <t>シュツジョウ</t>
    </rPh>
    <rPh sb="13" eb="15">
      <t>シンチョウ</t>
    </rPh>
    <rPh sb="23" eb="24">
      <t>コエ</t>
    </rPh>
    <rPh sb="28" eb="29">
      <t>ヒロ</t>
    </rPh>
    <rPh sb="37" eb="38">
      <t>スルド</t>
    </rPh>
    <rPh sb="50" eb="51">
      <t>ショウ</t>
    </rPh>
    <rPh sb="52" eb="54">
      <t>メザ</t>
    </rPh>
    <rPh sb="58" eb="60">
      <t>ナカマ</t>
    </rPh>
    <rPh sb="69" eb="70">
      <t>ココロ</t>
    </rPh>
    <rPh sb="71" eb="73">
      <t>カンシャ</t>
    </rPh>
    <rPh sb="78" eb="80">
      <t>セイカク</t>
    </rPh>
    <rPh sb="83" eb="84">
      <t>オモ</t>
    </rPh>
    <rPh sb="85" eb="86">
      <t>キ</t>
    </rPh>
    <rPh sb="88" eb="89">
      <t>ネバ</t>
    </rPh>
    <rPh sb="90" eb="91">
      <t>ツヨ</t>
    </rPh>
    <rPh sb="93" eb="94">
      <t>タノ</t>
    </rPh>
    <rPh sb="104" eb="106">
      <t>ダイジ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</si>
</sst>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ゴシック"/>
      <family val="2"/>
      <charset val="128"/>
    </font>
    <font>
      <sz val="12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0"/>
      <color rgb="FF000000"/>
      <name val="ＭＳ 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7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57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57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57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57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7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57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9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6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57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57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yabi-s-1103@cc9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view="pageBreakPreview" topLeftCell="A31" zoomScaleNormal="100" workbookViewId="0">
      <selection activeCell="I43" sqref="I43:L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2" t="s">
        <v>108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56" ht="14.45" customHeight="1">
      <c r="A2" s="154" t="s">
        <v>112</v>
      </c>
      <c r="B2" s="155"/>
      <c r="C2" s="156" t="s">
        <v>173</v>
      </c>
      <c r="D2" s="157"/>
      <c r="E2" s="157"/>
      <c r="F2" s="157"/>
      <c r="G2" s="157"/>
      <c r="H2" s="157"/>
      <c r="I2" s="158"/>
      <c r="J2" s="180" t="s">
        <v>170</v>
      </c>
      <c r="K2" s="287"/>
      <c r="L2" s="287"/>
      <c r="M2" s="287"/>
      <c r="N2" s="287"/>
      <c r="O2" s="288"/>
      <c r="P2" s="180" t="s">
        <v>96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123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9" t="s">
        <v>113</v>
      </c>
      <c r="B3" s="160"/>
      <c r="C3" s="161" t="s">
        <v>171</v>
      </c>
      <c r="D3" s="162"/>
      <c r="E3" s="162"/>
      <c r="F3" s="162"/>
      <c r="G3" s="162"/>
      <c r="H3" s="162"/>
      <c r="I3" s="163"/>
      <c r="J3" s="284" t="s">
        <v>90</v>
      </c>
      <c r="K3" s="285"/>
      <c r="L3" s="285"/>
      <c r="M3" s="285"/>
      <c r="N3" s="285"/>
      <c r="O3" s="286"/>
      <c r="P3" s="182" t="s">
        <v>172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301" t="s">
        <v>127</v>
      </c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2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7" t="s">
        <v>114</v>
      </c>
      <c r="B4" s="298"/>
      <c r="C4" s="289">
        <v>430565636</v>
      </c>
      <c r="D4" s="290"/>
      <c r="E4" s="290"/>
      <c r="F4" s="290"/>
      <c r="G4" s="290"/>
      <c r="H4" s="290"/>
      <c r="I4" s="291"/>
      <c r="J4" s="176" t="s">
        <v>110</v>
      </c>
      <c r="K4" s="177"/>
      <c r="L4" s="177"/>
      <c r="M4" s="177"/>
      <c r="N4" s="177"/>
      <c r="O4" s="178"/>
      <c r="P4" s="209" t="s">
        <v>93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9" t="s">
        <v>109</v>
      </c>
      <c r="B5" s="300"/>
      <c r="C5" s="292"/>
      <c r="D5" s="293"/>
      <c r="E5" s="293"/>
      <c r="F5" s="293"/>
      <c r="G5" s="293"/>
      <c r="H5" s="293"/>
      <c r="I5" s="294"/>
      <c r="J5" s="179">
        <v>430565636</v>
      </c>
      <c r="K5" s="179"/>
      <c r="L5" s="179"/>
      <c r="M5" s="179"/>
      <c r="N5" s="179"/>
      <c r="O5" s="179"/>
      <c r="P5" s="211" t="s">
        <v>174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3" t="s">
        <v>175</v>
      </c>
      <c r="AF5" s="212"/>
      <c r="AG5" s="212"/>
      <c r="AH5" s="212"/>
      <c r="AI5" s="212"/>
      <c r="AJ5" s="212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5" t="s">
        <v>80</v>
      </c>
      <c r="B6" s="296"/>
      <c r="C6" s="164" t="s">
        <v>105</v>
      </c>
      <c r="D6" s="165"/>
      <c r="E6" s="173" t="s">
        <v>106</v>
      </c>
      <c r="F6" s="174"/>
      <c r="G6" s="171" t="s">
        <v>81</v>
      </c>
      <c r="H6" s="171"/>
      <c r="I6" s="171"/>
      <c r="J6" s="171" t="s">
        <v>2</v>
      </c>
      <c r="K6" s="171"/>
      <c r="L6" s="171"/>
      <c r="M6" s="171" t="s">
        <v>3</v>
      </c>
      <c r="N6" s="171"/>
      <c r="O6" s="171"/>
      <c r="P6" s="210" t="s">
        <v>94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95</v>
      </c>
      <c r="AL6" s="220"/>
      <c r="AM6" s="220"/>
      <c r="AN6" s="220"/>
      <c r="AO6" s="220"/>
      <c r="AP6" s="220"/>
      <c r="AQ6" s="220"/>
      <c r="AR6" s="220"/>
      <c r="AS6" s="220"/>
      <c r="AT6" s="34" t="s">
        <v>115</v>
      </c>
    </row>
    <row r="7" spans="1:56" ht="13.5" customHeight="1">
      <c r="A7" s="295"/>
      <c r="B7" s="296"/>
      <c r="C7" s="125" t="s">
        <v>178</v>
      </c>
      <c r="D7" s="126"/>
      <c r="E7" s="127" t="s">
        <v>179</v>
      </c>
      <c r="F7" s="128"/>
      <c r="G7" s="172">
        <v>518255794</v>
      </c>
      <c r="H7" s="172"/>
      <c r="I7" s="172"/>
      <c r="J7" s="172"/>
      <c r="K7" s="172"/>
      <c r="L7" s="172"/>
      <c r="M7" s="172">
        <v>363848</v>
      </c>
      <c r="N7" s="172"/>
      <c r="O7" s="172"/>
      <c r="P7" s="216" t="s">
        <v>7</v>
      </c>
      <c r="Q7" s="217"/>
      <c r="R7" s="201" t="s">
        <v>180</v>
      </c>
      <c r="S7" s="202"/>
      <c r="T7" s="202"/>
      <c r="U7" s="202"/>
      <c r="V7" s="27" t="s">
        <v>8</v>
      </c>
      <c r="W7" s="260" t="s">
        <v>181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9</v>
      </c>
      <c r="AL7" s="102" t="s">
        <v>183</v>
      </c>
      <c r="AM7" s="103"/>
      <c r="AN7" s="103"/>
      <c r="AO7" s="103"/>
      <c r="AP7" s="103"/>
      <c r="AQ7" s="103"/>
      <c r="AR7" s="103"/>
      <c r="AS7" s="36" t="s">
        <v>10</v>
      </c>
      <c r="AT7" s="96">
        <v>61</v>
      </c>
    </row>
    <row r="8" spans="1:56" ht="18" customHeight="1">
      <c r="A8" s="295"/>
      <c r="B8" s="296"/>
      <c r="C8" s="129" t="s">
        <v>176</v>
      </c>
      <c r="D8" s="130"/>
      <c r="E8" s="131" t="s">
        <v>177</v>
      </c>
      <c r="F8" s="132"/>
      <c r="G8" s="172"/>
      <c r="H8" s="172"/>
      <c r="I8" s="172"/>
      <c r="J8" s="172"/>
      <c r="K8" s="172"/>
      <c r="L8" s="172"/>
      <c r="M8" s="172"/>
      <c r="N8" s="172"/>
      <c r="O8" s="172"/>
      <c r="P8" s="218" t="s">
        <v>182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04" t="s">
        <v>184</v>
      </c>
      <c r="AL8" s="105"/>
      <c r="AM8" s="105"/>
      <c r="AN8" s="105"/>
      <c r="AO8" s="37" t="s">
        <v>11</v>
      </c>
      <c r="AP8" s="106" t="s">
        <v>185</v>
      </c>
      <c r="AQ8" s="105"/>
      <c r="AR8" s="105"/>
      <c r="AS8" s="107"/>
      <c r="AT8" s="96"/>
    </row>
    <row r="9" spans="1:56" ht="14.45" customHeight="1">
      <c r="A9" s="142" t="s">
        <v>82</v>
      </c>
      <c r="B9" s="175"/>
      <c r="C9" s="125" t="s">
        <v>188</v>
      </c>
      <c r="D9" s="126"/>
      <c r="E9" s="127" t="s">
        <v>189</v>
      </c>
      <c r="F9" s="128"/>
      <c r="G9" s="172">
        <v>516928402</v>
      </c>
      <c r="H9" s="172"/>
      <c r="I9" s="172"/>
      <c r="J9" s="172"/>
      <c r="K9" s="172"/>
      <c r="L9" s="172"/>
      <c r="M9" s="172"/>
      <c r="N9" s="172"/>
      <c r="O9" s="172"/>
      <c r="P9" s="216" t="s">
        <v>7</v>
      </c>
      <c r="Q9" s="217"/>
      <c r="R9" s="201" t="s">
        <v>194</v>
      </c>
      <c r="S9" s="202"/>
      <c r="T9" s="202"/>
      <c r="U9" s="202"/>
      <c r="V9" s="27" t="s">
        <v>8</v>
      </c>
      <c r="W9" s="260" t="s">
        <v>195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35" t="s">
        <v>116</v>
      </c>
      <c r="AL9" s="102" t="s">
        <v>183</v>
      </c>
      <c r="AM9" s="103"/>
      <c r="AN9" s="103"/>
      <c r="AO9" s="103"/>
      <c r="AP9" s="103"/>
      <c r="AQ9" s="103"/>
      <c r="AR9" s="103"/>
      <c r="AS9" s="36" t="s">
        <v>117</v>
      </c>
      <c r="AT9" s="97">
        <v>40</v>
      </c>
    </row>
    <row r="10" spans="1:56" ht="18" customHeight="1">
      <c r="A10" s="142"/>
      <c r="B10" s="175"/>
      <c r="C10" s="129" t="s">
        <v>186</v>
      </c>
      <c r="D10" s="130"/>
      <c r="E10" s="131" t="s">
        <v>187</v>
      </c>
      <c r="F10" s="132"/>
      <c r="G10" s="172"/>
      <c r="H10" s="172"/>
      <c r="I10" s="172"/>
      <c r="J10" s="172"/>
      <c r="K10" s="172"/>
      <c r="L10" s="172"/>
      <c r="M10" s="172"/>
      <c r="N10" s="172"/>
      <c r="O10" s="172"/>
      <c r="P10" s="218" t="s">
        <v>196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04" t="s">
        <v>200</v>
      </c>
      <c r="AL10" s="105"/>
      <c r="AM10" s="105"/>
      <c r="AN10" s="105"/>
      <c r="AO10" s="37" t="s">
        <v>118</v>
      </c>
      <c r="AP10" s="106" t="s">
        <v>201</v>
      </c>
      <c r="AQ10" s="105"/>
      <c r="AR10" s="105"/>
      <c r="AS10" s="107"/>
      <c r="AT10" s="97"/>
    </row>
    <row r="11" spans="1:56" ht="14.45" customHeight="1">
      <c r="A11" s="142" t="s">
        <v>83</v>
      </c>
      <c r="B11" s="175"/>
      <c r="C11" s="125" t="s">
        <v>192</v>
      </c>
      <c r="D11" s="126"/>
      <c r="E11" s="127" t="s">
        <v>193</v>
      </c>
      <c r="F11" s="128"/>
      <c r="G11" s="172">
        <v>515012771</v>
      </c>
      <c r="H11" s="172"/>
      <c r="I11" s="172"/>
      <c r="J11" s="172">
        <v>16880</v>
      </c>
      <c r="K11" s="172"/>
      <c r="L11" s="172"/>
      <c r="M11" s="172">
        <v>378491</v>
      </c>
      <c r="N11" s="172"/>
      <c r="O11" s="172"/>
      <c r="P11" s="216" t="s">
        <v>7</v>
      </c>
      <c r="Q11" s="217"/>
      <c r="R11" s="201" t="s">
        <v>197</v>
      </c>
      <c r="S11" s="202"/>
      <c r="T11" s="202"/>
      <c r="U11" s="202"/>
      <c r="V11" s="27" t="s">
        <v>8</v>
      </c>
      <c r="W11" s="260" t="s">
        <v>198</v>
      </c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3"/>
      <c r="AK11" s="35" t="s">
        <v>116</v>
      </c>
      <c r="AL11" s="102" t="s">
        <v>202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54</v>
      </c>
    </row>
    <row r="12" spans="1:56" ht="18" customHeight="1">
      <c r="A12" s="142"/>
      <c r="B12" s="175"/>
      <c r="C12" s="129" t="s">
        <v>190</v>
      </c>
      <c r="D12" s="130"/>
      <c r="E12" s="131" t="s">
        <v>191</v>
      </c>
      <c r="F12" s="132"/>
      <c r="G12" s="172"/>
      <c r="H12" s="172"/>
      <c r="I12" s="172"/>
      <c r="J12" s="172"/>
      <c r="K12" s="172"/>
      <c r="L12" s="172"/>
      <c r="M12" s="172"/>
      <c r="N12" s="172"/>
      <c r="O12" s="172"/>
      <c r="P12" s="218" t="s">
        <v>199</v>
      </c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  <c r="AK12" s="104" t="s">
        <v>203</v>
      </c>
      <c r="AL12" s="105"/>
      <c r="AM12" s="105"/>
      <c r="AN12" s="105"/>
      <c r="AO12" s="37" t="s">
        <v>118</v>
      </c>
      <c r="AP12" s="106" t="s">
        <v>204</v>
      </c>
      <c r="AQ12" s="105"/>
      <c r="AR12" s="105"/>
      <c r="AS12" s="107"/>
      <c r="AT12" s="97"/>
    </row>
    <row r="13" spans="1:56" ht="15" customHeight="1">
      <c r="A13" s="142" t="s">
        <v>84</v>
      </c>
      <c r="B13" s="175"/>
      <c r="C13" s="234"/>
      <c r="D13" s="235"/>
      <c r="E13" s="235"/>
      <c r="F13" s="270"/>
      <c r="G13" s="269"/>
      <c r="H13" s="269"/>
      <c r="I13" s="269"/>
      <c r="J13" s="269"/>
      <c r="K13" s="269"/>
      <c r="L13" s="269"/>
      <c r="M13" s="269"/>
      <c r="N13" s="269"/>
      <c r="O13" s="269"/>
      <c r="P13" s="24"/>
      <c r="Q13" s="25"/>
      <c r="R13" s="227"/>
      <c r="S13" s="227"/>
      <c r="T13" s="227"/>
      <c r="U13" s="227"/>
      <c r="V13" s="26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33"/>
      <c r="AK13" s="38"/>
      <c r="AL13" s="228"/>
      <c r="AM13" s="228"/>
      <c r="AN13" s="228"/>
      <c r="AO13" s="228"/>
      <c r="AP13" s="228"/>
      <c r="AQ13" s="228"/>
      <c r="AR13" s="228"/>
      <c r="AS13" s="39"/>
      <c r="AT13" s="98"/>
    </row>
    <row r="14" spans="1:56" ht="18" customHeight="1">
      <c r="A14" s="142"/>
      <c r="B14" s="175"/>
      <c r="C14" s="258"/>
      <c r="D14" s="259"/>
      <c r="E14" s="259"/>
      <c r="F14" s="261"/>
      <c r="G14" s="269"/>
      <c r="H14" s="269"/>
      <c r="I14" s="269"/>
      <c r="J14" s="269"/>
      <c r="K14" s="269"/>
      <c r="L14" s="269"/>
      <c r="M14" s="269"/>
      <c r="N14" s="269"/>
      <c r="O14" s="269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40"/>
      <c r="AP14" s="225"/>
      <c r="AQ14" s="225"/>
      <c r="AR14" s="225"/>
      <c r="AS14" s="226"/>
      <c r="AT14" s="98"/>
    </row>
    <row r="15" spans="1:56" ht="15" customHeight="1">
      <c r="A15" s="271" t="s">
        <v>97</v>
      </c>
      <c r="B15" s="175"/>
      <c r="C15" s="125" t="s">
        <v>207</v>
      </c>
      <c r="D15" s="126"/>
      <c r="E15" s="127" t="s">
        <v>208</v>
      </c>
      <c r="F15" s="128"/>
      <c r="G15" s="166" t="s">
        <v>168</v>
      </c>
      <c r="H15" s="167"/>
      <c r="I15" s="168"/>
      <c r="J15" s="203" t="s">
        <v>209</v>
      </c>
      <c r="K15" s="204"/>
      <c r="L15" s="204"/>
      <c r="M15" s="204"/>
      <c r="N15" s="204"/>
      <c r="O15" s="205"/>
      <c r="P15" s="216" t="s">
        <v>7</v>
      </c>
      <c r="Q15" s="217"/>
      <c r="R15" s="262" t="s">
        <v>197</v>
      </c>
      <c r="S15" s="202"/>
      <c r="T15" s="202"/>
      <c r="U15" s="202"/>
      <c r="V15" s="27" t="s">
        <v>8</v>
      </c>
      <c r="W15" s="191" t="s">
        <v>198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35" t="s">
        <v>116</v>
      </c>
      <c r="AL15" s="102" t="s">
        <v>211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65</v>
      </c>
    </row>
    <row r="16" spans="1:56" ht="18" customHeight="1">
      <c r="A16" s="142"/>
      <c r="B16" s="175"/>
      <c r="C16" s="129" t="s">
        <v>205</v>
      </c>
      <c r="D16" s="130"/>
      <c r="E16" s="131" t="s">
        <v>206</v>
      </c>
      <c r="F16" s="132"/>
      <c r="G16" s="169"/>
      <c r="H16" s="170"/>
      <c r="I16" s="160"/>
      <c r="J16" s="206"/>
      <c r="K16" s="207"/>
      <c r="L16" s="207"/>
      <c r="M16" s="207"/>
      <c r="N16" s="207"/>
      <c r="O16" s="208"/>
      <c r="P16" s="194" t="s">
        <v>210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04" t="s">
        <v>212</v>
      </c>
      <c r="AL16" s="105"/>
      <c r="AM16" s="105"/>
      <c r="AN16" s="105"/>
      <c r="AO16" s="37" t="s">
        <v>118</v>
      </c>
      <c r="AP16" s="106" t="s">
        <v>213</v>
      </c>
      <c r="AQ16" s="105"/>
      <c r="AR16" s="105"/>
      <c r="AS16" s="107"/>
      <c r="AT16" s="97"/>
    </row>
    <row r="17" spans="1:46">
      <c r="A17" s="142" t="s">
        <v>0</v>
      </c>
      <c r="B17" s="175"/>
      <c r="C17" s="239" t="str">
        <f>IF(P16="","",P16)</f>
        <v>結城市上山川120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5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5"/>
      <c r="C19" s="239" t="str">
        <f>IF(AL15="","",AL15&amp;"-"&amp;AK16&amp;"-"&amp;AP16)</f>
        <v>0296-20-9151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5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5"/>
      <c r="C21" s="272" t="s">
        <v>202</v>
      </c>
      <c r="D21" s="273"/>
      <c r="E21" s="263">
        <v>7428</v>
      </c>
      <c r="F21" s="263"/>
      <c r="G21" s="263">
        <v>1765</v>
      </c>
      <c r="H21" s="26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9"/>
      <c r="B22" s="265"/>
      <c r="C22" s="274"/>
      <c r="D22" s="275"/>
      <c r="E22" s="264"/>
      <c r="F22" s="264"/>
      <c r="G22" s="264"/>
      <c r="H22" s="26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6" t="s">
        <v>121</v>
      </c>
      <c r="B23" s="198" t="s">
        <v>86</v>
      </c>
      <c r="C23" s="240" t="s">
        <v>103</v>
      </c>
      <c r="D23" s="241"/>
      <c r="E23" s="242" t="s">
        <v>104</v>
      </c>
      <c r="F23" s="243"/>
      <c r="G23" s="198" t="s">
        <v>87</v>
      </c>
      <c r="H23" s="198"/>
      <c r="I23" s="198" t="s">
        <v>88</v>
      </c>
      <c r="J23" s="198"/>
      <c r="K23" s="198"/>
      <c r="L23" s="198"/>
      <c r="M23" s="198" t="s">
        <v>89</v>
      </c>
      <c r="N23" s="198"/>
      <c r="O23" s="198"/>
      <c r="P23" s="197" t="s">
        <v>98</v>
      </c>
      <c r="Q23" s="198"/>
      <c r="R23" s="198"/>
      <c r="S23" s="198"/>
      <c r="T23" s="199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7"/>
      <c r="B24" s="175"/>
      <c r="C24" s="247" t="s">
        <v>101</v>
      </c>
      <c r="D24" s="248"/>
      <c r="E24" s="249" t="s">
        <v>102</v>
      </c>
      <c r="F24" s="250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200"/>
      <c r="U24" s="118"/>
      <c r="V24" s="119"/>
      <c r="W24" s="120"/>
      <c r="X24" s="1"/>
      <c r="Y24" s="185" t="s">
        <v>99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8" t="s">
        <v>262</v>
      </c>
      <c r="C25" s="125" t="s">
        <v>216</v>
      </c>
      <c r="D25" s="126"/>
      <c r="E25" s="127" t="s">
        <v>217</v>
      </c>
      <c r="F25" s="128"/>
      <c r="G25" s="133">
        <v>6</v>
      </c>
      <c r="H25" s="138"/>
      <c r="I25" s="137" t="s">
        <v>218</v>
      </c>
      <c r="J25" s="134"/>
      <c r="K25" s="134"/>
      <c r="L25" s="138"/>
      <c r="M25" s="133">
        <v>518887339</v>
      </c>
      <c r="N25" s="134"/>
      <c r="O25" s="138"/>
      <c r="P25" s="133">
        <v>155</v>
      </c>
      <c r="Q25" s="134"/>
      <c r="R25" s="134"/>
      <c r="S25" s="134"/>
      <c r="T25" s="134"/>
      <c r="U25" s="108" t="s">
        <v>219</v>
      </c>
      <c r="V25" s="109"/>
      <c r="W25" s="110"/>
      <c r="X25" s="1"/>
      <c r="Y25" s="276">
        <v>14</v>
      </c>
      <c r="Z25" s="277"/>
      <c r="AA25" s="277"/>
      <c r="AB25" s="277"/>
      <c r="AC25" s="277"/>
      <c r="AD25" s="277"/>
      <c r="AE25" s="277"/>
      <c r="AF25" s="277"/>
      <c r="AG25" s="27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214</v>
      </c>
      <c r="D26" s="130"/>
      <c r="E26" s="131" t="s">
        <v>215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9"/>
      <c r="Z26" s="280"/>
      <c r="AA26" s="280"/>
      <c r="AB26" s="280"/>
      <c r="AC26" s="280"/>
      <c r="AD26" s="280"/>
      <c r="AE26" s="280"/>
      <c r="AF26" s="280"/>
      <c r="AG26" s="28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8">
        <v>4</v>
      </c>
      <c r="C27" s="125" t="s">
        <v>222</v>
      </c>
      <c r="D27" s="126"/>
      <c r="E27" s="127" t="s">
        <v>223</v>
      </c>
      <c r="F27" s="128"/>
      <c r="G27" s="133">
        <v>5</v>
      </c>
      <c r="H27" s="138"/>
      <c r="I27" s="137" t="s">
        <v>224</v>
      </c>
      <c r="J27" s="134"/>
      <c r="K27" s="134"/>
      <c r="L27" s="138"/>
      <c r="M27" s="133">
        <v>518887346</v>
      </c>
      <c r="N27" s="134"/>
      <c r="O27" s="138"/>
      <c r="P27" s="133">
        <v>144</v>
      </c>
      <c r="Q27" s="134"/>
      <c r="R27" s="134"/>
      <c r="S27" s="134"/>
      <c r="T27" s="134"/>
      <c r="U27" s="108" t="s">
        <v>219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220</v>
      </c>
      <c r="D28" s="130"/>
      <c r="E28" s="131" t="s">
        <v>221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43">
        <v>7</v>
      </c>
      <c r="C29" s="125" t="s">
        <v>227</v>
      </c>
      <c r="D29" s="126"/>
      <c r="E29" s="127" t="s">
        <v>228</v>
      </c>
      <c r="F29" s="128"/>
      <c r="G29" s="133">
        <v>6</v>
      </c>
      <c r="H29" s="138"/>
      <c r="I29" s="137" t="s">
        <v>229</v>
      </c>
      <c r="J29" s="134"/>
      <c r="K29" s="134"/>
      <c r="L29" s="138"/>
      <c r="M29" s="133">
        <v>518081683</v>
      </c>
      <c r="N29" s="134"/>
      <c r="O29" s="138"/>
      <c r="P29" s="133">
        <v>147</v>
      </c>
      <c r="Q29" s="134"/>
      <c r="R29" s="134"/>
      <c r="S29" s="134"/>
      <c r="T29" s="134"/>
      <c r="U29" s="108" t="s">
        <v>219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225</v>
      </c>
      <c r="D30" s="130"/>
      <c r="E30" s="131" t="s">
        <v>226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43">
        <v>8</v>
      </c>
      <c r="C31" s="125" t="s">
        <v>232</v>
      </c>
      <c r="D31" s="126"/>
      <c r="E31" s="127" t="s">
        <v>233</v>
      </c>
      <c r="F31" s="128"/>
      <c r="G31" s="133">
        <v>5</v>
      </c>
      <c r="H31" s="138"/>
      <c r="I31" s="137" t="s">
        <v>234</v>
      </c>
      <c r="J31" s="134"/>
      <c r="K31" s="134"/>
      <c r="L31" s="138"/>
      <c r="M31" s="133">
        <v>519653261</v>
      </c>
      <c r="N31" s="134"/>
      <c r="O31" s="138"/>
      <c r="P31" s="133">
        <v>149</v>
      </c>
      <c r="Q31" s="134"/>
      <c r="R31" s="134"/>
      <c r="S31" s="134"/>
      <c r="T31" s="134"/>
      <c r="U31" s="108" t="s">
        <v>219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230</v>
      </c>
      <c r="D32" s="130"/>
      <c r="E32" s="131" t="s">
        <v>231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5" t="s">
        <v>120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43">
        <v>2</v>
      </c>
      <c r="C33" s="125" t="s">
        <v>237</v>
      </c>
      <c r="D33" s="126"/>
      <c r="E33" s="127" t="s">
        <v>236</v>
      </c>
      <c r="F33" s="128"/>
      <c r="G33" s="133">
        <v>5</v>
      </c>
      <c r="H33" s="138"/>
      <c r="I33" s="137" t="s">
        <v>224</v>
      </c>
      <c r="J33" s="134"/>
      <c r="K33" s="134"/>
      <c r="L33" s="138"/>
      <c r="M33" s="133">
        <v>520548686</v>
      </c>
      <c r="N33" s="134"/>
      <c r="O33" s="138"/>
      <c r="P33" s="133">
        <v>144</v>
      </c>
      <c r="Q33" s="134"/>
      <c r="R33" s="134"/>
      <c r="S33" s="134"/>
      <c r="T33" s="134"/>
      <c r="U33" s="108" t="s">
        <v>219</v>
      </c>
      <c r="V33" s="109"/>
      <c r="W33" s="110"/>
      <c r="X33" s="1"/>
      <c r="Y33" s="187">
        <v>1</v>
      </c>
      <c r="Z33" s="134"/>
      <c r="AA33" s="134"/>
      <c r="AB33" s="134"/>
      <c r="AC33" s="134"/>
      <c r="AD33" s="134"/>
      <c r="AE33" s="134"/>
      <c r="AF33" s="134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235</v>
      </c>
      <c r="D34" s="130"/>
      <c r="E34" s="131" t="s">
        <v>236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9"/>
      <c r="Z34" s="148"/>
      <c r="AA34" s="148"/>
      <c r="AB34" s="148"/>
      <c r="AC34" s="148"/>
      <c r="AD34" s="148"/>
      <c r="AE34" s="148"/>
      <c r="AF34" s="148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43">
        <v>5</v>
      </c>
      <c r="C35" s="125" t="s">
        <v>240</v>
      </c>
      <c r="D35" s="126"/>
      <c r="E35" s="127" t="s">
        <v>241</v>
      </c>
      <c r="F35" s="128"/>
      <c r="G35" s="133">
        <v>6</v>
      </c>
      <c r="H35" s="138"/>
      <c r="I35" s="137" t="s">
        <v>242</v>
      </c>
      <c r="J35" s="134"/>
      <c r="K35" s="134"/>
      <c r="L35" s="138"/>
      <c r="M35" s="133">
        <v>520712230</v>
      </c>
      <c r="N35" s="134"/>
      <c r="O35" s="138"/>
      <c r="P35" s="133">
        <v>141</v>
      </c>
      <c r="Q35" s="134"/>
      <c r="R35" s="134"/>
      <c r="S35" s="134"/>
      <c r="T35" s="134"/>
      <c r="U35" s="108" t="s">
        <v>219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238</v>
      </c>
      <c r="D36" s="130"/>
      <c r="E36" s="131" t="s">
        <v>239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43">
        <v>11</v>
      </c>
      <c r="C37" s="125" t="s">
        <v>188</v>
      </c>
      <c r="D37" s="126"/>
      <c r="E37" s="127" t="s">
        <v>244</v>
      </c>
      <c r="F37" s="128"/>
      <c r="G37" s="133">
        <v>2</v>
      </c>
      <c r="H37" s="138"/>
      <c r="I37" s="137" t="s">
        <v>245</v>
      </c>
      <c r="J37" s="134"/>
      <c r="K37" s="134"/>
      <c r="L37" s="138"/>
      <c r="M37" s="133">
        <v>521036250</v>
      </c>
      <c r="N37" s="134"/>
      <c r="O37" s="138"/>
      <c r="P37" s="133">
        <v>125</v>
      </c>
      <c r="Q37" s="134"/>
      <c r="R37" s="134"/>
      <c r="S37" s="134"/>
      <c r="T37" s="134"/>
      <c r="U37" s="108" t="s">
        <v>219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186</v>
      </c>
      <c r="D38" s="130"/>
      <c r="E38" s="131" t="s">
        <v>243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43">
        <v>9</v>
      </c>
      <c r="C39" s="125" t="s">
        <v>227</v>
      </c>
      <c r="D39" s="126"/>
      <c r="E39" s="127" t="s">
        <v>248</v>
      </c>
      <c r="F39" s="128"/>
      <c r="G39" s="133">
        <v>6</v>
      </c>
      <c r="H39" s="138"/>
      <c r="I39" s="137" t="s">
        <v>249</v>
      </c>
      <c r="J39" s="134"/>
      <c r="K39" s="134"/>
      <c r="L39" s="138"/>
      <c r="M39" s="133">
        <v>522110911</v>
      </c>
      <c r="N39" s="134"/>
      <c r="O39" s="138"/>
      <c r="P39" s="133">
        <v>154</v>
      </c>
      <c r="Q39" s="134"/>
      <c r="R39" s="134"/>
      <c r="S39" s="134"/>
      <c r="T39" s="134"/>
      <c r="U39" s="108" t="s">
        <v>219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246</v>
      </c>
      <c r="D40" s="130"/>
      <c r="E40" s="131" t="s">
        <v>247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43">
        <v>10</v>
      </c>
      <c r="C41" s="125" t="s">
        <v>252</v>
      </c>
      <c r="D41" s="126"/>
      <c r="E41" s="127" t="s">
        <v>253</v>
      </c>
      <c r="F41" s="128"/>
      <c r="G41" s="133">
        <v>6</v>
      </c>
      <c r="H41" s="138"/>
      <c r="I41" s="137" t="s">
        <v>249</v>
      </c>
      <c r="J41" s="134"/>
      <c r="K41" s="134"/>
      <c r="L41" s="138"/>
      <c r="M41" s="133">
        <v>522110928</v>
      </c>
      <c r="N41" s="134"/>
      <c r="O41" s="138"/>
      <c r="P41" s="133">
        <v>142</v>
      </c>
      <c r="Q41" s="134"/>
      <c r="R41" s="134"/>
      <c r="S41" s="134"/>
      <c r="T41" s="134"/>
      <c r="U41" s="108" t="s">
        <v>219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250</v>
      </c>
      <c r="D42" s="130"/>
      <c r="E42" s="131" t="s">
        <v>251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43">
        <v>6</v>
      </c>
      <c r="C43" s="125" t="s">
        <v>254</v>
      </c>
      <c r="D43" s="126"/>
      <c r="E43" s="127" t="s">
        <v>255</v>
      </c>
      <c r="F43" s="128"/>
      <c r="G43" s="133">
        <v>6</v>
      </c>
      <c r="H43" s="138"/>
      <c r="I43" s="137" t="s">
        <v>242</v>
      </c>
      <c r="J43" s="134"/>
      <c r="K43" s="134"/>
      <c r="L43" s="138"/>
      <c r="M43" s="133">
        <v>522110904</v>
      </c>
      <c r="N43" s="134"/>
      <c r="O43" s="138"/>
      <c r="P43" s="133">
        <v>140</v>
      </c>
      <c r="Q43" s="134"/>
      <c r="R43" s="134"/>
      <c r="S43" s="134"/>
      <c r="T43" s="134"/>
      <c r="U43" s="108" t="s">
        <v>219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254</v>
      </c>
      <c r="D44" s="130"/>
      <c r="E44" s="131" t="s">
        <v>255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12</v>
      </c>
      <c r="C45" s="125" t="s">
        <v>258</v>
      </c>
      <c r="D45" s="126"/>
      <c r="E45" s="127" t="s">
        <v>259</v>
      </c>
      <c r="F45" s="128"/>
      <c r="G45" s="133">
        <v>6</v>
      </c>
      <c r="H45" s="138"/>
      <c r="I45" s="137" t="s">
        <v>249</v>
      </c>
      <c r="J45" s="134"/>
      <c r="K45" s="134"/>
      <c r="L45" s="138"/>
      <c r="M45" s="133">
        <v>522746790</v>
      </c>
      <c r="N45" s="134"/>
      <c r="O45" s="138"/>
      <c r="P45" s="133">
        <v>154</v>
      </c>
      <c r="Q45" s="134"/>
      <c r="R45" s="134"/>
      <c r="S45" s="134"/>
      <c r="T45" s="134"/>
      <c r="U45" s="108" t="s">
        <v>219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256</v>
      </c>
      <c r="D46" s="130"/>
      <c r="E46" s="131" t="s">
        <v>257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43">
        <v>13</v>
      </c>
      <c r="C47" s="125" t="s">
        <v>178</v>
      </c>
      <c r="D47" s="126"/>
      <c r="E47" s="127" t="s">
        <v>261</v>
      </c>
      <c r="F47" s="128"/>
      <c r="G47" s="133">
        <v>5</v>
      </c>
      <c r="H47" s="138"/>
      <c r="I47" s="137" t="s">
        <v>218</v>
      </c>
      <c r="J47" s="134"/>
      <c r="K47" s="134"/>
      <c r="L47" s="138"/>
      <c r="M47" s="133">
        <v>522746806</v>
      </c>
      <c r="N47" s="134"/>
      <c r="O47" s="138"/>
      <c r="P47" s="133">
        <v>149</v>
      </c>
      <c r="Q47" s="134"/>
      <c r="R47" s="134"/>
      <c r="S47" s="134"/>
      <c r="T47" s="134"/>
      <c r="U47" s="108" t="s">
        <v>219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2"/>
      <c r="B48" s="253"/>
      <c r="C48" s="254" t="s">
        <v>176</v>
      </c>
      <c r="D48" s="255"/>
      <c r="E48" s="256" t="s">
        <v>260</v>
      </c>
      <c r="F48" s="257"/>
      <c r="G48" s="135"/>
      <c r="H48" s="251"/>
      <c r="I48" s="139"/>
      <c r="J48" s="140"/>
      <c r="K48" s="140"/>
      <c r="L48" s="141"/>
      <c r="M48" s="135"/>
      <c r="N48" s="136"/>
      <c r="O48" s="251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43"/>
      <c r="C49" s="144"/>
      <c r="D49" s="126"/>
      <c r="E49" s="126"/>
      <c r="F49" s="128"/>
      <c r="G49" s="133"/>
      <c r="H49" s="138"/>
      <c r="I49" s="133"/>
      <c r="J49" s="134"/>
      <c r="K49" s="134"/>
      <c r="L49" s="138"/>
      <c r="M49" s="133"/>
      <c r="N49" s="134"/>
      <c r="O49" s="138"/>
      <c r="P49" s="133"/>
      <c r="Q49" s="134"/>
      <c r="R49" s="134"/>
      <c r="S49" s="134"/>
      <c r="T49" s="138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45"/>
      <c r="D50" s="130"/>
      <c r="E50" s="130"/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43"/>
      <c r="C51" s="144"/>
      <c r="D51" s="126"/>
      <c r="E51" s="126"/>
      <c r="F51" s="128"/>
      <c r="G51" s="133"/>
      <c r="H51" s="138"/>
      <c r="I51" s="133"/>
      <c r="J51" s="134"/>
      <c r="K51" s="134"/>
      <c r="L51" s="138"/>
      <c r="M51" s="133"/>
      <c r="N51" s="134"/>
      <c r="O51" s="138"/>
      <c r="P51" s="133"/>
      <c r="Q51" s="134"/>
      <c r="R51" s="134"/>
      <c r="S51" s="134"/>
      <c r="T51" s="134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9"/>
      <c r="B52" s="150"/>
      <c r="C52" s="151"/>
      <c r="D52" s="152"/>
      <c r="E52" s="152"/>
      <c r="F52" s="153"/>
      <c r="G52" s="146"/>
      <c r="H52" s="147"/>
      <c r="I52" s="146"/>
      <c r="J52" s="148"/>
      <c r="K52" s="148"/>
      <c r="L52" s="147"/>
      <c r="M52" s="146"/>
      <c r="N52" s="148"/>
      <c r="O52" s="147"/>
      <c r="P52" s="146"/>
      <c r="Q52" s="148"/>
      <c r="R52" s="148"/>
      <c r="S52" s="148"/>
      <c r="T52" s="148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6" t="s">
        <v>100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8"/>
      <c r="U54" s="2"/>
      <c r="V54" s="229" t="s">
        <v>111</v>
      </c>
      <c r="W54" s="230"/>
      <c r="X54" s="230"/>
      <c r="Y54" s="230"/>
      <c r="Z54" s="230"/>
      <c r="AA54" s="230"/>
      <c r="AB54" s="230"/>
      <c r="AC54" s="230"/>
      <c r="AD54" s="230"/>
      <c r="AE54" s="230"/>
      <c r="AF54" s="231"/>
      <c r="AG54" s="232"/>
      <c r="AH54" s="232"/>
      <c r="AI54" s="232"/>
      <c r="AJ54" s="23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4" t="s">
        <v>263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6"/>
      <c r="U55" s="2"/>
      <c r="V55" s="99">
        <f>LEN(A55)</f>
        <v>111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3E2DC34-93F7-4FF2-9EA2-90757ED6EEB6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abSelected="1" zoomScaleNormal="100" zoomScaleSheetLayoutView="100" workbookViewId="0">
      <selection activeCell="BP16" sqref="BP1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9" t="s">
        <v>132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169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5">
      <c r="A5" s="55"/>
      <c r="B5" s="481" t="s">
        <v>133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134</v>
      </c>
    </row>
    <row r="7" spans="1:59" ht="12.75" customHeight="1">
      <c r="B7" s="482" t="str">
        <f>IF(入力!AE3="","",入力!AE3)</f>
        <v>茨城県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AW7" s="57"/>
      <c r="AX7" s="491" t="str">
        <f>IF(入力!J3="","",入力!J3)</f>
        <v>男子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500" t="s">
        <v>135</v>
      </c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0"/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3">
        <v>38</v>
      </c>
      <c r="H11" s="524"/>
      <c r="I11" s="525"/>
      <c r="J11" s="58"/>
    </row>
    <row r="12" spans="1:59" ht="12" customHeight="1">
      <c r="E12" s="58" t="s">
        <v>136</v>
      </c>
      <c r="F12" s="58"/>
      <c r="G12" s="526"/>
      <c r="H12" s="527"/>
      <c r="I12" s="528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9" t="s">
        <v>138</v>
      </c>
      <c r="C15" s="464"/>
      <c r="D15" s="464"/>
      <c r="E15" s="464"/>
      <c r="F15" s="530"/>
      <c r="G15" s="534" t="str">
        <f>IF(入力!C2="","",入力!C2)</f>
        <v>カミヤマカワバレーボールショウネンダン</v>
      </c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6"/>
      <c r="X15" s="537" t="s">
        <v>139</v>
      </c>
      <c r="Y15" s="538"/>
      <c r="Z15" s="538"/>
      <c r="AA15" s="538"/>
      <c r="AB15" s="538"/>
      <c r="AC15" s="538"/>
      <c r="AD15" s="538"/>
      <c r="AE15" s="538"/>
      <c r="AF15" s="538"/>
      <c r="AG15" s="538"/>
      <c r="AH15" s="538"/>
      <c r="AI15" s="529" t="s">
        <v>140</v>
      </c>
      <c r="AJ15" s="464"/>
      <c r="AK15" s="464"/>
      <c r="AL15" s="464"/>
      <c r="AM15" s="541" t="str">
        <f>IF(入力!P3="","",入力!P3)</f>
        <v>結城市</v>
      </c>
      <c r="AN15" s="542"/>
      <c r="AO15" s="542"/>
      <c r="AP15" s="542"/>
      <c r="AQ15" s="542"/>
      <c r="AR15" s="542"/>
      <c r="AS15" s="542"/>
      <c r="AT15" s="543"/>
      <c r="AU15" s="457" t="s">
        <v>141</v>
      </c>
      <c r="AV15" s="390"/>
      <c r="AW15" s="390"/>
      <c r="AX15" s="391"/>
      <c r="AY15" s="504" t="str">
        <f>IF(入力!P5="","",入力!P5)</f>
        <v>水戸</v>
      </c>
      <c r="AZ15" s="505"/>
      <c r="BA15" s="505"/>
      <c r="BB15" s="505"/>
      <c r="BC15" s="505"/>
      <c r="BD15" s="505"/>
      <c r="BE15" s="508" t="s">
        <v>142</v>
      </c>
    </row>
    <row r="16" spans="1:59" ht="17.100000000000001" customHeight="1">
      <c r="B16" s="531"/>
      <c r="C16" s="532"/>
      <c r="D16" s="532"/>
      <c r="E16" s="532"/>
      <c r="F16" s="533"/>
      <c r="G16" s="510" t="str">
        <f>IF(入力!C3="","",入力!C3)</f>
        <v>上山川バレーボール少年団</v>
      </c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1"/>
      <c r="W16" s="512"/>
      <c r="X16" s="516">
        <f>IF(入力!C4="","",入力!C4)</f>
        <v>430565636</v>
      </c>
      <c r="Y16" s="517"/>
      <c r="Z16" s="517"/>
      <c r="AA16" s="517"/>
      <c r="AB16" s="517"/>
      <c r="AC16" s="517"/>
      <c r="AD16" s="517"/>
      <c r="AE16" s="517"/>
      <c r="AF16" s="517"/>
      <c r="AG16" s="517"/>
      <c r="AH16" s="518"/>
      <c r="AI16" s="531"/>
      <c r="AJ16" s="532"/>
      <c r="AK16" s="532"/>
      <c r="AL16" s="532"/>
      <c r="AM16" s="544"/>
      <c r="AN16" s="545"/>
      <c r="AO16" s="545"/>
      <c r="AP16" s="545"/>
      <c r="AQ16" s="545"/>
      <c r="AR16" s="545"/>
      <c r="AS16" s="545"/>
      <c r="AT16" s="546"/>
      <c r="AU16" s="501"/>
      <c r="AV16" s="502"/>
      <c r="AW16" s="502"/>
      <c r="AX16" s="503"/>
      <c r="AY16" s="506"/>
      <c r="AZ16" s="507"/>
      <c r="BA16" s="507"/>
      <c r="BB16" s="507"/>
      <c r="BC16" s="507"/>
      <c r="BD16" s="507"/>
      <c r="BE16" s="509"/>
    </row>
    <row r="17" spans="2:59" ht="17.100000000000001" customHeight="1" thickBot="1">
      <c r="B17" s="531"/>
      <c r="C17" s="532"/>
      <c r="D17" s="532"/>
      <c r="E17" s="532"/>
      <c r="F17" s="533"/>
      <c r="G17" s="513"/>
      <c r="H17" s="514"/>
      <c r="I17" s="514"/>
      <c r="J17" s="514"/>
      <c r="K17" s="514"/>
      <c r="L17" s="514"/>
      <c r="M17" s="514"/>
      <c r="N17" s="514"/>
      <c r="O17" s="514"/>
      <c r="P17" s="514"/>
      <c r="Q17" s="514"/>
      <c r="R17" s="514"/>
      <c r="S17" s="514"/>
      <c r="T17" s="514"/>
      <c r="U17" s="514"/>
      <c r="V17" s="514"/>
      <c r="W17" s="515"/>
      <c r="X17" s="519" t="str">
        <f>IF(入力!C5="","",入力!C5)</f>
        <v/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20"/>
      <c r="AI17" s="539"/>
      <c r="AJ17" s="540"/>
      <c r="AK17" s="540"/>
      <c r="AL17" s="540"/>
      <c r="AM17" s="547"/>
      <c r="AN17" s="548"/>
      <c r="AO17" s="548"/>
      <c r="AP17" s="548"/>
      <c r="AQ17" s="548"/>
      <c r="AR17" s="548"/>
      <c r="AS17" s="548"/>
      <c r="AT17" s="549"/>
      <c r="AU17" s="395"/>
      <c r="AV17" s="396"/>
      <c r="AW17" s="396"/>
      <c r="AX17" s="397"/>
      <c r="AY17" s="521" t="str">
        <f>IF(入力!AE5="","",入力!AE5)</f>
        <v>結城</v>
      </c>
      <c r="AZ17" s="522"/>
      <c r="BA17" s="522"/>
      <c r="BB17" s="522"/>
      <c r="BC17" s="522"/>
      <c r="BD17" s="522"/>
      <c r="BE17" s="64" t="s">
        <v>143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144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145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5" customHeight="1">
      <c r="B19" s="468" t="s">
        <v>146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 t="str">
        <f>IF(入力!J7="","",入力!J7)</f>
        <v/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 t="str">
        <f>IF(入力!J9="","",入力!J9)</f>
        <v/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>
        <f>IF(入力!J11="","",入力!J11)</f>
        <v>16880</v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5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5" customHeight="1">
      <c r="B21" s="468" t="s">
        <v>147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>
        <f>IF(入力!M7="","",入力!M7)</f>
        <v>363848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 t="str">
        <f>IF(入力!M9="","",入力!M9)</f>
        <v/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>
        <f>IF(入力!M11="","",入力!M11)</f>
        <v>378491</v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5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148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518255794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516928402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515012771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149</v>
      </c>
      <c r="C24" s="390"/>
      <c r="D24" s="390"/>
      <c r="E24" s="390"/>
      <c r="F24" s="391"/>
      <c r="G24" s="458" t="str">
        <f>IF(AND(入力!C7&lt;&gt;"",入力!E7&lt;&gt;""),入力!C7&amp;" "&amp;入力!E7,"")</f>
        <v>セキ ヒロユキ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61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323</v>
      </c>
      <c r="AB24" s="453"/>
      <c r="AC24" s="453"/>
      <c r="AD24" s="453"/>
      <c r="AE24" s="68" t="s">
        <v>8</v>
      </c>
      <c r="AF24" s="453" t="str">
        <f>IF(入力!W7="","",入力!W7)</f>
        <v>0813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150</v>
      </c>
      <c r="AU24" s="452"/>
      <c r="AV24" s="452"/>
      <c r="AW24" s="71" t="s">
        <v>9</v>
      </c>
      <c r="AX24" s="453" t="str">
        <f>IF(入力!AL7="","",入力!AL7)</f>
        <v>080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関 浩之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小山市横倉596-45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6509</v>
      </c>
      <c r="AX25" s="428"/>
      <c r="AY25" s="428"/>
      <c r="AZ25" s="428"/>
      <c r="BA25" s="73" t="s">
        <v>8</v>
      </c>
      <c r="BB25" s="428" t="str">
        <f>IF(入力!AP8="","",入力!AP8)</f>
        <v>9549</v>
      </c>
      <c r="BC25" s="428"/>
      <c r="BD25" s="428"/>
      <c r="BE25" s="429"/>
    </row>
    <row r="26" spans="2:59" ht="12" customHeight="1">
      <c r="B26" s="392" t="s">
        <v>145</v>
      </c>
      <c r="C26" s="393"/>
      <c r="D26" s="393"/>
      <c r="E26" s="393"/>
      <c r="F26" s="394"/>
      <c r="G26" s="398" t="str">
        <f>IF(AND(入力!C9&lt;&gt;"",入力!E9&lt;&gt;""),入力!C9&amp;" "&amp;入力!E9,"")</f>
        <v>アカオギ ノブユキ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40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300</v>
      </c>
      <c r="AB26" s="444"/>
      <c r="AC26" s="444"/>
      <c r="AD26" s="444"/>
      <c r="AE26" s="76" t="s">
        <v>8</v>
      </c>
      <c r="AF26" s="444" t="str">
        <f>IF(入力!W9="","",入力!W9)</f>
        <v>3501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150</v>
      </c>
      <c r="AU26" s="412"/>
      <c r="AV26" s="412"/>
      <c r="AW26" s="79" t="s">
        <v>9</v>
      </c>
      <c r="AX26" s="414" t="str">
        <f>IF(入力!AL9="","",入力!AL9)</f>
        <v>080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赤荻 伸行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八千代町塩本313-3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1304</v>
      </c>
      <c r="AX27" s="428"/>
      <c r="AY27" s="428"/>
      <c r="AZ27" s="428"/>
      <c r="BA27" s="73" t="s">
        <v>8</v>
      </c>
      <c r="BB27" s="428" t="str">
        <f>IF(入力!AP10="","",入力!AP10)</f>
        <v>0630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タキザワ マサル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54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307</v>
      </c>
      <c r="AB28" s="444"/>
      <c r="AC28" s="444"/>
      <c r="AD28" s="444"/>
      <c r="AE28" s="76" t="s">
        <v>8</v>
      </c>
      <c r="AF28" s="444" t="str">
        <f>IF(入力!W11="","",入力!W11)</f>
        <v>0021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150</v>
      </c>
      <c r="AU28" s="412"/>
      <c r="AV28" s="412"/>
      <c r="AW28" s="79" t="s">
        <v>9</v>
      </c>
      <c r="AX28" s="414" t="str">
        <f>IF(入力!AL11="","",入力!AL11)</f>
        <v>090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滝澤 賢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結城市上山川1762－4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2303</v>
      </c>
      <c r="AX29" s="428"/>
      <c r="AY29" s="428"/>
      <c r="AZ29" s="428"/>
      <c r="BA29" s="73" t="s">
        <v>8</v>
      </c>
      <c r="BB29" s="428" t="str">
        <f>IF(入力!AP12="","",入力!AP12)</f>
        <v>3008</v>
      </c>
      <c r="BC29" s="428"/>
      <c r="BD29" s="428"/>
      <c r="BE29" s="429"/>
    </row>
    <row r="30" spans="2:59" ht="12" customHeight="1">
      <c r="B30" s="392" t="s">
        <v>151</v>
      </c>
      <c r="C30" s="393"/>
      <c r="D30" s="393"/>
      <c r="E30" s="393"/>
      <c r="F30" s="394"/>
      <c r="G30" s="398" t="str">
        <f>IF(AND(入力!C15&lt;&gt;"",入力!E15&lt;&gt;""),入力!C15&amp;" "&amp;入力!E15,"")</f>
        <v>サトウ マサヨシ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152</v>
      </c>
      <c r="T30" s="402"/>
      <c r="U30" s="402"/>
      <c r="V30" s="402"/>
      <c r="W30" s="402"/>
      <c r="X30" s="402"/>
      <c r="Y30" s="405" t="str">
        <f>IF(入力!J15="","",入力!J15)</f>
        <v>miyabi-s-1103@cc9.ne.jp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150</v>
      </c>
      <c r="AU30" s="412"/>
      <c r="AV30" s="412"/>
      <c r="AW30" s="79" t="s">
        <v>9</v>
      </c>
      <c r="AX30" s="414" t="str">
        <f>IF(入力!AL15="","",入力!AL15)</f>
        <v>0296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佐藤 雅義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20</v>
      </c>
      <c r="AX31" s="419"/>
      <c r="AY31" s="419"/>
      <c r="AZ31" s="419"/>
      <c r="BA31" s="81" t="s">
        <v>8</v>
      </c>
      <c r="BB31" s="419" t="str">
        <f>IF(入力!AP16="","",入力!AP16)</f>
        <v>9151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155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156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157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158</v>
      </c>
      <c r="AZ34" s="370"/>
      <c r="BA34" s="370"/>
      <c r="BB34" s="370"/>
      <c r="BC34" s="370"/>
      <c r="BD34" s="370"/>
      <c r="BE34" s="371"/>
    </row>
    <row r="35" spans="2:57" ht="11.45" customHeight="1">
      <c r="B35" s="372" t="str">
        <f>IF(入力!B25="","",入力!B25)</f>
        <v>①</v>
      </c>
      <c r="C35" s="373"/>
      <c r="D35" s="374"/>
      <c r="E35" s="375" t="str">
        <f>IF(AND(入力!C25&lt;&gt;"",入力!E25&lt;&gt;""),入力!C25&amp;" "&amp;入力!E25,"")</f>
        <v>スズキ カナム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IF(入力!G25="","",入力!G25)</f>
        <v>6</v>
      </c>
      <c r="Q35" s="379"/>
      <c r="R35" s="380"/>
      <c r="S35" s="381" t="str">
        <f>IF(入力!U25="","",入力!U25)</f>
        <v>男</v>
      </c>
      <c r="T35" s="373"/>
      <c r="U35" s="374"/>
      <c r="V35" s="382" t="str">
        <f>IF(入力!I25="","",入力!I25)</f>
        <v>結城市立江川南小学校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518887339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155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鈴木 叶夢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5" customHeight="1">
      <c r="B37" s="361">
        <f>IF(入力!B27="","",入力!B27)</f>
        <v>4</v>
      </c>
      <c r="C37" s="335"/>
      <c r="D37" s="336"/>
      <c r="E37" s="367" t="str">
        <f>IF(AND(入力!C27&lt;&gt;"",入力!E27&lt;&gt;""),入力!C27&amp;" "&amp;入力!E27,"")</f>
        <v>イワカミ リンタロウ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>
        <f>IF(入力!G27="","",入力!G27)</f>
        <v>5</v>
      </c>
      <c r="Q37" s="329"/>
      <c r="R37" s="330"/>
      <c r="S37" s="334" t="str">
        <f>IF(入力!U27="","",入力!U27)</f>
        <v>男</v>
      </c>
      <c r="T37" s="335"/>
      <c r="U37" s="336"/>
      <c r="V37" s="340" t="str">
        <f>IF(入力!I27="","",入力!I27)</f>
        <v>結城市立江川北小学校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518887346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144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岩上 凛太朗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5" customHeight="1">
      <c r="B39" s="361">
        <f>IF(入力!B29="","",入力!B29)</f>
        <v>7</v>
      </c>
      <c r="C39" s="335"/>
      <c r="D39" s="336"/>
      <c r="E39" s="364" t="str">
        <f>IF(AND(入力!C29&lt;&gt;"",入力!E29&lt;&gt;""),入力!C29&amp;" "&amp;入力!E29,"")</f>
        <v>ワタナベ ソウタ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>
        <f>IF(入力!G29="","",入力!G29)</f>
        <v>6</v>
      </c>
      <c r="Q39" s="329"/>
      <c r="R39" s="330"/>
      <c r="S39" s="334" t="str">
        <f>IF(入力!U29="","",入力!U29)</f>
        <v>男</v>
      </c>
      <c r="T39" s="335"/>
      <c r="U39" s="336"/>
      <c r="V39" s="340" t="str">
        <f>IF(入力!I29="","",入力!I29)</f>
        <v>筑西市立新治小学校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518081683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147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渡邊 颯大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5" customHeight="1">
      <c r="B41" s="361">
        <f>IF(入力!B31="","",入力!B31)</f>
        <v>8</v>
      </c>
      <c r="C41" s="335"/>
      <c r="D41" s="336"/>
      <c r="E41" s="325" t="str">
        <f>IF(AND(入力!C31&lt;&gt;"",入力!E31&lt;&gt;""),入力!C31&amp;" "&amp;入力!E31,"")</f>
        <v>カタノ ゼン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>
        <f>IF(入力!G31="","",入力!G31)</f>
        <v>5</v>
      </c>
      <c r="Q41" s="329"/>
      <c r="R41" s="330"/>
      <c r="S41" s="334" t="str">
        <f>IF(入力!U31="","",入力!U31)</f>
        <v>男</v>
      </c>
      <c r="T41" s="335"/>
      <c r="U41" s="336"/>
      <c r="V41" s="340" t="str">
        <f>IF(入力!I31="","",入力!I31)</f>
        <v>八千代町立安静小学校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519653261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149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片野 善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5" customHeight="1">
      <c r="B43" s="361">
        <f>IF(入力!B33="","",入力!B33)</f>
        <v>2</v>
      </c>
      <c r="C43" s="335"/>
      <c r="D43" s="336"/>
      <c r="E43" s="325" t="str">
        <f>IF(AND(入力!C33&lt;&gt;"",入力!E33&lt;&gt;""),入力!C33&amp;" "&amp;入力!E33,"")</f>
        <v>イイダ ヒカル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>
        <f>IF(入力!G33="","",入力!G33)</f>
        <v>5</v>
      </c>
      <c r="Q43" s="329"/>
      <c r="R43" s="330"/>
      <c r="S43" s="334" t="str">
        <f>IF(入力!U33="","",入力!U33)</f>
        <v>男</v>
      </c>
      <c r="T43" s="335"/>
      <c r="U43" s="336"/>
      <c r="V43" s="340" t="str">
        <f>IF(入力!I33="","",入力!I33)</f>
        <v>結城市立江川北小学校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520548686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144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飯田 ヒカル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5" customHeight="1">
      <c r="B45" s="361">
        <f>IF(入力!B35="","",入力!B35)</f>
        <v>5</v>
      </c>
      <c r="C45" s="335"/>
      <c r="D45" s="336"/>
      <c r="E45" s="325" t="str">
        <f>IF(AND(入力!C35&lt;&gt;"",入力!E35&lt;&gt;""),入力!C35&amp;" "&amp;入力!E35,"")</f>
        <v>ミヤモト ルカ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>
        <f>IF(入力!G35="","",入力!G35)</f>
        <v>6</v>
      </c>
      <c r="Q45" s="329"/>
      <c r="R45" s="330"/>
      <c r="S45" s="334" t="str">
        <f>IF(入力!U35="","",入力!U35)</f>
        <v>男</v>
      </c>
      <c r="T45" s="335"/>
      <c r="U45" s="336"/>
      <c r="V45" s="340" t="str">
        <f>IF(入力!I35="","",入力!I35)</f>
        <v>結城市立山川小学校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520712230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141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宮本 琉嘩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5" customHeight="1">
      <c r="B47" s="361">
        <f>IF(入力!B37="","",入力!B37)</f>
        <v>11</v>
      </c>
      <c r="C47" s="335"/>
      <c r="D47" s="336"/>
      <c r="E47" s="325" t="str">
        <f>IF(AND(入力!C37&lt;&gt;"",入力!E37&lt;&gt;""),入力!C37&amp;" "&amp;入力!E37,"")</f>
        <v>アカオギ マナト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>
        <f>IF(入力!G37="","",入力!G37)</f>
        <v>2</v>
      </c>
      <c r="Q47" s="329"/>
      <c r="R47" s="330"/>
      <c r="S47" s="334" t="str">
        <f>IF(入力!U37="","",入力!U37)</f>
        <v>男</v>
      </c>
      <c r="T47" s="335"/>
      <c r="U47" s="336"/>
      <c r="V47" s="340" t="str">
        <f>IF(入力!I37="","",入力!I37)</f>
        <v>八千代町立中結城小学校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521036250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125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赤荻 愛翔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5" customHeight="1">
      <c r="B49" s="361">
        <f>IF(入力!B39="","",入力!B39)</f>
        <v>9</v>
      </c>
      <c r="C49" s="335"/>
      <c r="D49" s="336"/>
      <c r="E49" s="325" t="str">
        <f>IF(AND(入力!C39&lt;&gt;"",入力!E39&lt;&gt;""),入力!C39&amp;" "&amp;入力!E39,"")</f>
        <v>ワタナベ ムツキ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>
        <f>IF(入力!G39="","",入力!G39)</f>
        <v>6</v>
      </c>
      <c r="Q49" s="329"/>
      <c r="R49" s="330"/>
      <c r="S49" s="334" t="str">
        <f>IF(入力!U39="","",入力!U39)</f>
        <v>男</v>
      </c>
      <c r="T49" s="335"/>
      <c r="U49" s="336"/>
      <c r="V49" s="340" t="str">
        <f>IF(入力!I39="","",入力!I39)</f>
        <v>結城市立上山川小学校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522110911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154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渡邉 睦月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5" customHeight="1">
      <c r="B51" s="361">
        <f>IF(入力!B41="","",入力!B41)</f>
        <v>10</v>
      </c>
      <c r="C51" s="335"/>
      <c r="D51" s="336"/>
      <c r="E51" s="325" t="str">
        <f>IF(AND(入力!C41&lt;&gt;"",入力!E41&lt;&gt;""),入力!C41&amp;" "&amp;入力!E41,"")</f>
        <v>グンジ レオ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>
        <f>IF(入力!G41="","",入力!G41)</f>
        <v>6</v>
      </c>
      <c r="Q51" s="329"/>
      <c r="R51" s="330"/>
      <c r="S51" s="334" t="str">
        <f>IF(入力!U41="","",入力!U41)</f>
        <v>男</v>
      </c>
      <c r="T51" s="335"/>
      <c r="U51" s="336"/>
      <c r="V51" s="340" t="str">
        <f>IF(入力!I41="","",入力!I41)</f>
        <v>結城市立上山川小学校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522110928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142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郡司 羚鳳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5" customHeight="1">
      <c r="B53" s="361">
        <f>IF(入力!B43="","",入力!B43)</f>
        <v>6</v>
      </c>
      <c r="C53" s="335"/>
      <c r="D53" s="336"/>
      <c r="E53" s="325" t="str">
        <f>IF(AND(入力!C43&lt;&gt;"",入力!E43&lt;&gt;""),入力!C43&amp;" "&amp;入力!E43,"")</f>
        <v>ｻﾙﾊﾞﾄﾞﾙ ﾌﾟﾘﾝｽ・ｼﾞｮﾝ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>
        <f>IF(入力!G43="","",入力!G43)</f>
        <v>6</v>
      </c>
      <c r="Q53" s="329"/>
      <c r="R53" s="330"/>
      <c r="S53" s="334" t="str">
        <f>IF(入力!U43="","",入力!U43)</f>
        <v>男</v>
      </c>
      <c r="T53" s="335"/>
      <c r="U53" s="336"/>
      <c r="V53" s="340" t="str">
        <f>IF(入力!I43="","",入力!I43)</f>
        <v>結城市立山川小学校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522110904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140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ｻﾙﾊﾞﾄﾞﾙ ﾌﾟﾘﾝｽ・ｼﾞｮﾝ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5" customHeight="1">
      <c r="B55" s="361">
        <f>IF(入力!B45="","",入力!B45)</f>
        <v>12</v>
      </c>
      <c r="C55" s="335"/>
      <c r="D55" s="336"/>
      <c r="E55" s="325" t="str">
        <f>IF(AND(入力!C45&lt;&gt;"",入力!E45&lt;&gt;""),入力!C45&amp;" "&amp;入力!E45,"")</f>
        <v>カキザキ イチゴ</v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>
        <f>IF(入力!G45="","",入力!G45)</f>
        <v>6</v>
      </c>
      <c r="Q55" s="329"/>
      <c r="R55" s="330"/>
      <c r="S55" s="334" t="str">
        <f>IF(入力!U45="","",入力!U45)</f>
        <v>男</v>
      </c>
      <c r="T55" s="335"/>
      <c r="U55" s="336"/>
      <c r="V55" s="340" t="str">
        <f>IF(入力!I45="","",入力!I45)</f>
        <v>結城市立上山川小学校</v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>
        <f>IF(入力!M45="","",入力!M45)</f>
        <v>522746790</v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>
        <f>IF(入力!P45="","",入力!P45)</f>
        <v>154</v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>柿崎 一悟</v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5" customHeight="1">
      <c r="B57" s="319">
        <f>IF(入力!B47="","",入力!B47)</f>
        <v>13</v>
      </c>
      <c r="C57" s="320"/>
      <c r="D57" s="321"/>
      <c r="E57" s="325" t="str">
        <f>IF(AND(入力!C47&lt;&gt;"",入力!E47&lt;&gt;""),入力!C47&amp;" "&amp;入力!E47,"")</f>
        <v>セキ ミオ</v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>
        <f>IF(入力!G47="","",入力!G47)</f>
        <v>5</v>
      </c>
      <c r="Q57" s="329"/>
      <c r="R57" s="330"/>
      <c r="S57" s="334" t="str">
        <f>IF(入力!U47="","",入力!U47)</f>
        <v>男</v>
      </c>
      <c r="T57" s="335"/>
      <c r="U57" s="336"/>
      <c r="V57" s="340" t="str">
        <f>IF(入力!I47="","",入力!I47)</f>
        <v>結城市立江川南小学校</v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>
        <f>IF(入力!M47="","",入力!M47)</f>
        <v>522746806</v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>
        <f>IF(入力!P47="","",入力!P47)</f>
        <v>149</v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>関 親央</v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5" customHeight="1">
      <c r="B59" s="319" t="str">
        <f>IF(入力!B49="","",入力!B49)</f>
        <v/>
      </c>
      <c r="C59" s="320"/>
      <c r="D59" s="321"/>
      <c r="E59" s="325" t="str">
        <f>IF(AND(入力!C49&lt;&gt;"",入力!E49&lt;&gt;""),入力!C49&amp;" "&amp;入力!E49,"")</f>
        <v/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 t="str">
        <f>IF(入力!G49="","",入力!G49)</f>
        <v/>
      </c>
      <c r="Q59" s="329"/>
      <c r="R59" s="330"/>
      <c r="S59" s="334" t="str">
        <f>IF(入力!U49="","",入力!U49)</f>
        <v/>
      </c>
      <c r="T59" s="335"/>
      <c r="U59" s="336"/>
      <c r="V59" s="340" t="str">
        <f>IF(入力!I49="","",入力!I49)</f>
        <v/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 t="str">
        <f>IF(入力!M49="","",入力!M49)</f>
        <v/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 t="str">
        <f>IF(入力!P49="","",入力!P49)</f>
        <v/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/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5" customHeight="1">
      <c r="B61" s="319" t="str">
        <f>IF(入力!B51="","",入力!B51)</f>
        <v/>
      </c>
      <c r="C61" s="320"/>
      <c r="D61" s="321"/>
      <c r="E61" s="325" t="str">
        <f>IF(AND(入力!C51&lt;&gt;"",入力!E51&lt;&gt;""),入力!C51&amp;" "&amp;入力!E51,"")</f>
        <v/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 t="str">
        <f>IF(入力!G51="","",入力!G51)</f>
        <v/>
      </c>
      <c r="Q61" s="329"/>
      <c r="R61" s="330"/>
      <c r="S61" s="334" t="str">
        <f>IF(入力!U51="","",入力!U51)</f>
        <v/>
      </c>
      <c r="T61" s="335"/>
      <c r="U61" s="336"/>
      <c r="V61" s="340" t="str">
        <f>IF(入力!I51="","",入力!I51)</f>
        <v/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 t="str">
        <f>IF(入力!M51="","",入力!M51)</f>
        <v/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 t="str">
        <f>IF(入力!P51="","",入力!P51)</f>
        <v/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/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163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佐藤 雅義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0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0" t="s">
        <v>165</v>
      </c>
      <c r="B1" s="553" t="str">
        <f>IF(入力!$C$3="","",入力!$C$3)</f>
        <v>上山川バレーボール少年団</v>
      </c>
      <c r="C1" s="89"/>
      <c r="D1" s="550" t="s">
        <v>165</v>
      </c>
      <c r="E1" s="553" t="str">
        <f>IF(入力!$C$3="","",入力!$C$3)</f>
        <v>上山川バレーボール少年団</v>
      </c>
      <c r="F1" s="89"/>
      <c r="G1" s="550" t="s">
        <v>165</v>
      </c>
      <c r="H1" s="553" t="str">
        <f>IF(入力!$C$3="","",入力!$C$3)</f>
        <v>上山川バレーボール少年団</v>
      </c>
      <c r="I1" s="89"/>
      <c r="J1" s="550" t="s">
        <v>165</v>
      </c>
      <c r="K1" s="553" t="str">
        <f>IF(入力!$C$3="","",入力!$C$3)</f>
        <v>上山川バレーボール少年団</v>
      </c>
    </row>
    <row r="2" spans="1:11" ht="9" customHeight="1">
      <c r="A2" s="551"/>
      <c r="B2" s="554"/>
      <c r="C2" s="89"/>
      <c r="D2" s="551"/>
      <c r="E2" s="554"/>
      <c r="F2" s="89"/>
      <c r="G2" s="551"/>
      <c r="H2" s="554"/>
      <c r="I2" s="89"/>
      <c r="J2" s="551"/>
      <c r="K2" s="554"/>
    </row>
    <row r="3" spans="1:11" ht="9" customHeight="1">
      <c r="A3" s="552"/>
      <c r="B3" s="555"/>
      <c r="C3" s="89"/>
      <c r="D3" s="552"/>
      <c r="E3" s="555"/>
      <c r="F3" s="89"/>
      <c r="G3" s="552"/>
      <c r="H3" s="555"/>
      <c r="I3" s="89"/>
      <c r="J3" s="552"/>
      <c r="K3" s="555"/>
    </row>
    <row r="4" spans="1:11" ht="6" customHeight="1">
      <c r="A4" s="556" t="s">
        <v>166</v>
      </c>
      <c r="B4" s="559" t="s">
        <v>167</v>
      </c>
      <c r="D4" s="556" t="s">
        <v>166</v>
      </c>
      <c r="E4" s="559" t="s">
        <v>167</v>
      </c>
      <c r="G4" s="556" t="s">
        <v>166</v>
      </c>
      <c r="H4" s="559" t="s">
        <v>167</v>
      </c>
      <c r="J4" s="556" t="s">
        <v>166</v>
      </c>
      <c r="K4" s="559" t="s">
        <v>167</v>
      </c>
    </row>
    <row r="5" spans="1:11" ht="6" customHeight="1">
      <c r="A5" s="557"/>
      <c r="B5" s="560"/>
      <c r="D5" s="557"/>
      <c r="E5" s="560"/>
      <c r="G5" s="557"/>
      <c r="H5" s="560"/>
      <c r="J5" s="557"/>
      <c r="K5" s="560"/>
    </row>
    <row r="6" spans="1:11" ht="6" customHeight="1">
      <c r="A6" s="558"/>
      <c r="B6" s="561"/>
      <c r="D6" s="558"/>
      <c r="E6" s="561"/>
      <c r="G6" s="558"/>
      <c r="H6" s="561"/>
      <c r="J6" s="558"/>
      <c r="K6" s="561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鈴木 叶夢</v>
      </c>
      <c r="C7" s="93"/>
      <c r="D7" s="91" t="str">
        <f>IF(申込書!$B$35="","",申込書!$B$35)</f>
        <v>①</v>
      </c>
      <c r="E7" s="92" t="str">
        <f>IF(申込書!$E$36="","",申込書!$E$36)</f>
        <v>鈴木 叶夢</v>
      </c>
      <c r="F7" s="93"/>
      <c r="G7" s="91" t="str">
        <f>IF(申込書!$B$35="","",申込書!$B$35)</f>
        <v>①</v>
      </c>
      <c r="H7" s="92" t="str">
        <f>IF(申込書!$E$36="","",申込書!$E$36)</f>
        <v>鈴木 叶夢</v>
      </c>
      <c r="I7" s="93"/>
      <c r="J7" s="91" t="str">
        <f>IF(申込書!$B$35="","",申込書!$B$35)</f>
        <v>①</v>
      </c>
      <c r="K7" s="92" t="str">
        <f>IF(申込書!$E$36="","",申込書!$E$36)</f>
        <v>鈴木 叶夢</v>
      </c>
    </row>
    <row r="8" spans="1:11" ht="14.25" customHeight="1">
      <c r="A8" s="91">
        <f>IF(申込書!$B$37="","",申込書!$B$37)</f>
        <v>4</v>
      </c>
      <c r="B8" s="92" t="str">
        <f>IF(申込書!$E$38="","",申込書!$E$38)</f>
        <v>岩上 凛太朗</v>
      </c>
      <c r="C8" s="93"/>
      <c r="D8" s="91">
        <f>IF(申込書!$B$37="","",申込書!$B$37)</f>
        <v>4</v>
      </c>
      <c r="E8" s="92" t="str">
        <f>IF(申込書!$E$38="","",申込書!$E$38)</f>
        <v>岩上 凛太朗</v>
      </c>
      <c r="F8" s="93"/>
      <c r="G8" s="91">
        <f>IF(申込書!$B$37="","",申込書!$B$37)</f>
        <v>4</v>
      </c>
      <c r="H8" s="92" t="str">
        <f>IF(申込書!$E$38="","",申込書!$E$38)</f>
        <v>岩上 凛太朗</v>
      </c>
      <c r="I8" s="93"/>
      <c r="J8" s="91">
        <f>IF(申込書!$B$37="","",申込書!$B$37)</f>
        <v>4</v>
      </c>
      <c r="K8" s="92" t="str">
        <f>IF(申込書!$E$38="","",申込書!$E$38)</f>
        <v>岩上 凛太朗</v>
      </c>
    </row>
    <row r="9" spans="1:11" ht="14.25" customHeight="1">
      <c r="A9" s="91">
        <f>IF(申込書!$B$39="","",申込書!$B$39)</f>
        <v>7</v>
      </c>
      <c r="B9" s="92" t="str">
        <f>IF(申込書!$E$40="","",申込書!$E$40)</f>
        <v>渡邊 颯大</v>
      </c>
      <c r="C9" s="93"/>
      <c r="D9" s="91">
        <f>IF(申込書!$B$39="","",申込書!$B$39)</f>
        <v>7</v>
      </c>
      <c r="E9" s="92" t="str">
        <f>IF(申込書!$E$40="","",申込書!$E$40)</f>
        <v>渡邊 颯大</v>
      </c>
      <c r="F9" s="93"/>
      <c r="G9" s="91">
        <f>IF(申込書!$B$39="","",申込書!$B$39)</f>
        <v>7</v>
      </c>
      <c r="H9" s="92" t="str">
        <f>IF(申込書!$E$40="","",申込書!$E$40)</f>
        <v>渡邊 颯大</v>
      </c>
      <c r="I9" s="93"/>
      <c r="J9" s="91">
        <f>IF(申込書!$B$39="","",申込書!$B$39)</f>
        <v>7</v>
      </c>
      <c r="K9" s="92" t="str">
        <f>IF(申込書!$E$40="","",申込書!$E$40)</f>
        <v>渡邊 颯大</v>
      </c>
    </row>
    <row r="10" spans="1:11" ht="14.25" customHeight="1">
      <c r="A10" s="91">
        <f>IF(申込書!$B$41="","",申込書!$B$41)</f>
        <v>8</v>
      </c>
      <c r="B10" s="92" t="str">
        <f>IF(申込書!$E$42="","",申込書!$E$42)</f>
        <v>片野 善</v>
      </c>
      <c r="C10" s="93"/>
      <c r="D10" s="91">
        <f>IF(申込書!$B$41="","",申込書!$B$41)</f>
        <v>8</v>
      </c>
      <c r="E10" s="92" t="str">
        <f>IF(申込書!$E$42="","",申込書!$E$42)</f>
        <v>片野 善</v>
      </c>
      <c r="F10" s="93"/>
      <c r="G10" s="91">
        <f>IF(申込書!$B$41="","",申込書!$B$41)</f>
        <v>8</v>
      </c>
      <c r="H10" s="92" t="str">
        <f>IF(申込書!$E$42="","",申込書!$E$42)</f>
        <v>片野 善</v>
      </c>
      <c r="I10" s="93"/>
      <c r="J10" s="91">
        <f>IF(申込書!$B$41="","",申込書!$B$41)</f>
        <v>8</v>
      </c>
      <c r="K10" s="92" t="str">
        <f>IF(申込書!$E$42="","",申込書!$E$42)</f>
        <v>片野 善</v>
      </c>
    </row>
    <row r="11" spans="1:11" ht="14.25" customHeight="1">
      <c r="A11" s="91">
        <f>IF(申込書!$B$43="","",申込書!$B$43)</f>
        <v>2</v>
      </c>
      <c r="B11" s="92" t="str">
        <f>IF(申込書!$E$44="","",申込書!$E$44)</f>
        <v>飯田 ヒカル</v>
      </c>
      <c r="C11" s="93"/>
      <c r="D11" s="91">
        <f>IF(申込書!$B$43="","",申込書!$B$43)</f>
        <v>2</v>
      </c>
      <c r="E11" s="92" t="str">
        <f>IF(申込書!$E$44="","",申込書!$E$44)</f>
        <v>飯田 ヒカル</v>
      </c>
      <c r="F11" s="93"/>
      <c r="G11" s="91">
        <f>IF(申込書!$B$43="","",申込書!$B$43)</f>
        <v>2</v>
      </c>
      <c r="H11" s="92" t="str">
        <f>IF(申込書!$E$44="","",申込書!$E$44)</f>
        <v>飯田 ヒカル</v>
      </c>
      <c r="I11" s="93"/>
      <c r="J11" s="91">
        <f>IF(申込書!$B$43="","",申込書!$B$43)</f>
        <v>2</v>
      </c>
      <c r="K11" s="92" t="str">
        <f>IF(申込書!$E$44="","",申込書!$E$44)</f>
        <v>飯田 ヒカル</v>
      </c>
    </row>
    <row r="12" spans="1:11" ht="14.25" customHeight="1">
      <c r="A12" s="91">
        <f>IF(申込書!$B$45="","",申込書!$B$45)</f>
        <v>5</v>
      </c>
      <c r="B12" s="92" t="str">
        <f>IF(申込書!$E$46="","",申込書!$E$46)</f>
        <v>宮本 琉嘩</v>
      </c>
      <c r="C12" s="93"/>
      <c r="D12" s="91">
        <f>IF(申込書!$B$45="","",申込書!$B$45)</f>
        <v>5</v>
      </c>
      <c r="E12" s="92" t="str">
        <f>IF(申込書!$E$46="","",申込書!$E$46)</f>
        <v>宮本 琉嘩</v>
      </c>
      <c r="F12" s="93"/>
      <c r="G12" s="91">
        <f>IF(申込書!$B$45="","",申込書!$B$45)</f>
        <v>5</v>
      </c>
      <c r="H12" s="92" t="str">
        <f>IF(申込書!$E$46="","",申込書!$E$46)</f>
        <v>宮本 琉嘩</v>
      </c>
      <c r="I12" s="93"/>
      <c r="J12" s="91">
        <f>IF(申込書!$B$45="","",申込書!$B$45)</f>
        <v>5</v>
      </c>
      <c r="K12" s="92" t="str">
        <f>IF(申込書!$E$46="","",申込書!$E$46)</f>
        <v>宮本 琉嘩</v>
      </c>
    </row>
    <row r="13" spans="1:11" ht="14.25" customHeight="1">
      <c r="A13" s="91">
        <f>IF(申込書!$B$47="","",申込書!$B$47)</f>
        <v>11</v>
      </c>
      <c r="B13" s="92" t="str">
        <f>IF(申込書!$E$48="","",申込書!$E$48)</f>
        <v>赤荻 愛翔</v>
      </c>
      <c r="C13" s="93"/>
      <c r="D13" s="91">
        <f>IF(申込書!$B$47="","",申込書!$B$47)</f>
        <v>11</v>
      </c>
      <c r="E13" s="92" t="str">
        <f>IF(申込書!$E$48="","",申込書!$E$48)</f>
        <v>赤荻 愛翔</v>
      </c>
      <c r="F13" s="93"/>
      <c r="G13" s="91">
        <f>IF(申込書!$B$47="","",申込書!$B$47)</f>
        <v>11</v>
      </c>
      <c r="H13" s="92" t="str">
        <f>IF(申込書!$E$48="","",申込書!$E$48)</f>
        <v>赤荻 愛翔</v>
      </c>
      <c r="I13" s="93"/>
      <c r="J13" s="91">
        <f>IF(申込書!$B$47="","",申込書!$B$47)</f>
        <v>11</v>
      </c>
      <c r="K13" s="92" t="str">
        <f>IF(申込書!$E$48="","",申込書!$E$48)</f>
        <v>赤荻 愛翔</v>
      </c>
    </row>
    <row r="14" spans="1:11" ht="14.25" customHeight="1">
      <c r="A14" s="91">
        <f>IF(申込書!$B$49="","",申込書!$B$49)</f>
        <v>9</v>
      </c>
      <c r="B14" s="92" t="str">
        <f>IF(申込書!$E$50="","",申込書!$E$50)</f>
        <v>渡邉 睦月</v>
      </c>
      <c r="C14" s="93"/>
      <c r="D14" s="91">
        <f>IF(申込書!$B$49="","",申込書!$B$49)</f>
        <v>9</v>
      </c>
      <c r="E14" s="92" t="str">
        <f>IF(申込書!$E$50="","",申込書!$E$50)</f>
        <v>渡邉 睦月</v>
      </c>
      <c r="F14" s="93"/>
      <c r="G14" s="91">
        <f>IF(申込書!$B$49="","",申込書!$B$49)</f>
        <v>9</v>
      </c>
      <c r="H14" s="92" t="str">
        <f>IF(申込書!$E$50="","",申込書!$E$50)</f>
        <v>渡邉 睦月</v>
      </c>
      <c r="I14" s="93"/>
      <c r="J14" s="91">
        <f>IF(申込書!$B$49="","",申込書!$B$49)</f>
        <v>9</v>
      </c>
      <c r="K14" s="92" t="str">
        <f>IF(申込書!$E$50="","",申込書!$E$50)</f>
        <v>渡邉 睦月</v>
      </c>
    </row>
    <row r="15" spans="1:11" ht="14.25" customHeight="1">
      <c r="A15" s="91">
        <f>IF(申込書!$B$51="","",申込書!$B$51)</f>
        <v>10</v>
      </c>
      <c r="B15" s="92" t="str">
        <f>IF(申込書!$E$52="","",申込書!$E$52)</f>
        <v>郡司 羚鳳</v>
      </c>
      <c r="C15" s="93"/>
      <c r="D15" s="91">
        <f>IF(申込書!$B$51="","",申込書!$B$51)</f>
        <v>10</v>
      </c>
      <c r="E15" s="92" t="str">
        <f>IF(申込書!$E$52="","",申込書!$E$52)</f>
        <v>郡司 羚鳳</v>
      </c>
      <c r="F15" s="93"/>
      <c r="G15" s="91">
        <f>IF(申込書!$B$51="","",申込書!$B$51)</f>
        <v>10</v>
      </c>
      <c r="H15" s="92" t="str">
        <f>IF(申込書!$E$52="","",申込書!$E$52)</f>
        <v>郡司 羚鳳</v>
      </c>
      <c r="I15" s="93"/>
      <c r="J15" s="91">
        <f>IF(申込書!$B$51="","",申込書!$B$51)</f>
        <v>10</v>
      </c>
      <c r="K15" s="92" t="str">
        <f>IF(申込書!$E$52="","",申込書!$E$52)</f>
        <v>郡司 羚鳳</v>
      </c>
    </row>
    <row r="16" spans="1:11" ht="14.25" customHeight="1">
      <c r="A16" s="91">
        <f>IF(申込書!$B$53="","",申込書!$B$53)</f>
        <v>6</v>
      </c>
      <c r="B16" s="92" t="str">
        <f>IF(申込書!$E$54="","",申込書!$E$54)</f>
        <v>ｻﾙﾊﾞﾄﾞﾙ ﾌﾟﾘﾝｽ・ｼﾞｮﾝ</v>
      </c>
      <c r="C16" s="93"/>
      <c r="D16" s="91">
        <f>IF(申込書!$B$53="","",申込書!$B$53)</f>
        <v>6</v>
      </c>
      <c r="E16" s="92" t="str">
        <f>IF(申込書!$E$54="","",申込書!$E$54)</f>
        <v>ｻﾙﾊﾞﾄﾞﾙ ﾌﾟﾘﾝｽ・ｼﾞｮﾝ</v>
      </c>
      <c r="F16" s="93"/>
      <c r="G16" s="91">
        <f>IF(申込書!$B$53="","",申込書!$B$53)</f>
        <v>6</v>
      </c>
      <c r="H16" s="92" t="str">
        <f>IF(申込書!$E$54="","",申込書!$E$54)</f>
        <v>ｻﾙﾊﾞﾄﾞﾙ ﾌﾟﾘﾝｽ・ｼﾞｮﾝ</v>
      </c>
      <c r="I16" s="93"/>
      <c r="J16" s="91">
        <f>IF(申込書!$B$53="","",申込書!$B$53)</f>
        <v>6</v>
      </c>
      <c r="K16" s="92" t="str">
        <f>IF(申込書!$E$54="","",申込書!$E$54)</f>
        <v>ｻﾙﾊﾞﾄﾞﾙ ﾌﾟﾘﾝｽ・ｼﾞｮﾝ</v>
      </c>
    </row>
    <row r="17" spans="1:11" ht="14.25" customHeight="1">
      <c r="A17" s="91">
        <f>IF(申込書!$B$55="","",申込書!$B$55)</f>
        <v>12</v>
      </c>
      <c r="B17" s="92" t="str">
        <f>IF(申込書!$E$56="","",申込書!$E$56)</f>
        <v>柿崎 一悟</v>
      </c>
      <c r="C17" s="93"/>
      <c r="D17" s="91">
        <f>IF(申込書!$B$55="","",申込書!$B$55)</f>
        <v>12</v>
      </c>
      <c r="E17" s="92" t="str">
        <f>IF(申込書!$E$56="","",申込書!$E$56)</f>
        <v>柿崎 一悟</v>
      </c>
      <c r="F17" s="93"/>
      <c r="G17" s="91">
        <f>IF(申込書!$B$55="","",申込書!$B$55)</f>
        <v>12</v>
      </c>
      <c r="H17" s="92" t="str">
        <f>IF(申込書!$E$56="","",申込書!$E$56)</f>
        <v>柿崎 一悟</v>
      </c>
      <c r="I17" s="93"/>
      <c r="J17" s="91">
        <f>IF(申込書!$B$55="","",申込書!$B$55)</f>
        <v>12</v>
      </c>
      <c r="K17" s="92" t="str">
        <f>IF(申込書!$E$56="","",申込書!$E$56)</f>
        <v>柿崎 一悟</v>
      </c>
    </row>
    <row r="18" spans="1:11" ht="14.25" customHeight="1">
      <c r="A18" s="91">
        <f>IF(申込書!$B$57="","",申込書!$B$57)</f>
        <v>13</v>
      </c>
      <c r="B18" s="92" t="str">
        <f>IF(申込書!$E$58="","",申込書!$E$58)</f>
        <v>関 親央</v>
      </c>
      <c r="C18" s="93"/>
      <c r="D18" s="91">
        <f>IF(申込書!$B$57="","",申込書!$B$57)</f>
        <v>13</v>
      </c>
      <c r="E18" s="92" t="str">
        <f>IF(申込書!$E$58="","",申込書!$E$58)</f>
        <v>関 親央</v>
      </c>
      <c r="F18" s="93"/>
      <c r="G18" s="91">
        <f>IF(申込書!$B$57="","",申込書!$B$57)</f>
        <v>13</v>
      </c>
      <c r="H18" s="92" t="str">
        <f>IF(申込書!$E$58="","",申込書!$E$58)</f>
        <v>関 親央</v>
      </c>
      <c r="I18" s="93"/>
      <c r="J18" s="91">
        <f>IF(申込書!$B$57="","",申込書!$B$57)</f>
        <v>13</v>
      </c>
      <c r="K18" s="92" t="str">
        <f>IF(申込書!$E$58="","",申込書!$E$58)</f>
        <v>関 親央</v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0" t="s">
        <v>165</v>
      </c>
      <c r="B22" s="553" t="str">
        <f>IF(入力!$C$3="","",入力!$C$3)</f>
        <v>上山川バレーボール少年団</v>
      </c>
      <c r="C22" s="89"/>
      <c r="D22" s="550" t="s">
        <v>165</v>
      </c>
      <c r="E22" s="553" t="str">
        <f>IF(入力!$C$3="","",入力!$C$3)</f>
        <v>上山川バレーボール少年団</v>
      </c>
      <c r="F22" s="89"/>
      <c r="G22" s="550" t="s">
        <v>165</v>
      </c>
      <c r="H22" s="553" t="str">
        <f>IF(入力!$C$3="","",入力!$C$3)</f>
        <v>上山川バレーボール少年団</v>
      </c>
      <c r="I22" s="89"/>
      <c r="J22" s="550" t="s">
        <v>165</v>
      </c>
      <c r="K22" s="553" t="str">
        <f>IF(入力!$C$3="","",入力!$C$3)</f>
        <v>上山川バレーボール少年団</v>
      </c>
    </row>
    <row r="23" spans="1:11" ht="9" customHeight="1">
      <c r="A23" s="551"/>
      <c r="B23" s="554"/>
      <c r="C23" s="89"/>
      <c r="D23" s="551"/>
      <c r="E23" s="554"/>
      <c r="F23" s="89"/>
      <c r="G23" s="551"/>
      <c r="H23" s="554"/>
      <c r="I23" s="89"/>
      <c r="J23" s="551"/>
      <c r="K23" s="554"/>
    </row>
    <row r="24" spans="1:11" ht="9" customHeight="1">
      <c r="A24" s="552"/>
      <c r="B24" s="555"/>
      <c r="C24" s="89"/>
      <c r="D24" s="552"/>
      <c r="E24" s="555"/>
      <c r="F24" s="89"/>
      <c r="G24" s="552"/>
      <c r="H24" s="555"/>
      <c r="I24" s="89"/>
      <c r="J24" s="552"/>
      <c r="K24" s="555"/>
    </row>
    <row r="25" spans="1:11" ht="6" customHeight="1">
      <c r="A25" s="556" t="s">
        <v>166</v>
      </c>
      <c r="B25" s="559" t="s">
        <v>167</v>
      </c>
      <c r="D25" s="556" t="s">
        <v>166</v>
      </c>
      <c r="E25" s="559" t="s">
        <v>167</v>
      </c>
      <c r="G25" s="556" t="s">
        <v>166</v>
      </c>
      <c r="H25" s="559" t="s">
        <v>167</v>
      </c>
      <c r="J25" s="556" t="s">
        <v>166</v>
      </c>
      <c r="K25" s="559" t="s">
        <v>167</v>
      </c>
    </row>
    <row r="26" spans="1:11" ht="6" customHeight="1">
      <c r="A26" s="557"/>
      <c r="B26" s="560"/>
      <c r="D26" s="557"/>
      <c r="E26" s="560"/>
      <c r="G26" s="557"/>
      <c r="H26" s="560"/>
      <c r="J26" s="557"/>
      <c r="K26" s="560"/>
    </row>
    <row r="27" spans="1:11" ht="6" customHeight="1">
      <c r="A27" s="558"/>
      <c r="B27" s="561"/>
      <c r="D27" s="558"/>
      <c r="E27" s="561"/>
      <c r="G27" s="558"/>
      <c r="H27" s="561"/>
      <c r="J27" s="558"/>
      <c r="K27" s="561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鈴木 叶夢</v>
      </c>
      <c r="C28" s="93"/>
      <c r="D28" s="91" t="str">
        <f>IF(申込書!$B$35="","",申込書!$B$35)</f>
        <v>①</v>
      </c>
      <c r="E28" s="92" t="str">
        <f>IF(申込書!$E$36="","",申込書!$E$36)</f>
        <v>鈴木 叶夢</v>
      </c>
      <c r="F28" s="93"/>
      <c r="G28" s="91" t="str">
        <f>IF(申込書!$B$35="","",申込書!$B$35)</f>
        <v>①</v>
      </c>
      <c r="H28" s="92" t="str">
        <f>IF(申込書!$E$36="","",申込書!$E$36)</f>
        <v>鈴木 叶夢</v>
      </c>
      <c r="I28" s="93"/>
      <c r="J28" s="91" t="str">
        <f>IF(申込書!$B$35="","",申込書!$B$35)</f>
        <v>①</v>
      </c>
      <c r="K28" s="92" t="str">
        <f>IF(申込書!$E$36="","",申込書!$E$36)</f>
        <v>鈴木 叶夢</v>
      </c>
    </row>
    <row r="29" spans="1:11" ht="14.25" customHeight="1">
      <c r="A29" s="91">
        <f>IF(申込書!$B$37="","",申込書!$B$37)</f>
        <v>4</v>
      </c>
      <c r="B29" s="92" t="str">
        <f>IF(申込書!$E$38="","",申込書!$E$38)</f>
        <v>岩上 凛太朗</v>
      </c>
      <c r="C29" s="93"/>
      <c r="D29" s="91">
        <f>IF(申込書!$B$37="","",申込書!$B$37)</f>
        <v>4</v>
      </c>
      <c r="E29" s="92" t="str">
        <f>IF(申込書!$E$38="","",申込書!$E$38)</f>
        <v>岩上 凛太朗</v>
      </c>
      <c r="F29" s="93"/>
      <c r="G29" s="91">
        <f>IF(申込書!$B$37="","",申込書!$B$37)</f>
        <v>4</v>
      </c>
      <c r="H29" s="92" t="str">
        <f>IF(申込書!$E$38="","",申込書!$E$38)</f>
        <v>岩上 凛太朗</v>
      </c>
      <c r="I29" s="93"/>
      <c r="J29" s="91">
        <f>IF(申込書!$B$37="","",申込書!$B$37)</f>
        <v>4</v>
      </c>
      <c r="K29" s="92" t="str">
        <f>IF(申込書!$E$38="","",申込書!$E$38)</f>
        <v>岩上 凛太朗</v>
      </c>
    </row>
    <row r="30" spans="1:11" ht="14.25" customHeight="1">
      <c r="A30" s="91">
        <f>IF(申込書!$B$39="","",申込書!$B$39)</f>
        <v>7</v>
      </c>
      <c r="B30" s="92" t="str">
        <f>IF(申込書!$E$40="","",申込書!$E$40)</f>
        <v>渡邊 颯大</v>
      </c>
      <c r="C30" s="93"/>
      <c r="D30" s="91">
        <f>IF(申込書!$B$39="","",申込書!$B$39)</f>
        <v>7</v>
      </c>
      <c r="E30" s="92" t="str">
        <f>IF(申込書!$E$40="","",申込書!$E$40)</f>
        <v>渡邊 颯大</v>
      </c>
      <c r="F30" s="93"/>
      <c r="G30" s="91">
        <f>IF(申込書!$B$39="","",申込書!$B$39)</f>
        <v>7</v>
      </c>
      <c r="H30" s="92" t="str">
        <f>IF(申込書!$E$40="","",申込書!$E$40)</f>
        <v>渡邊 颯大</v>
      </c>
      <c r="I30" s="93"/>
      <c r="J30" s="91">
        <f>IF(申込書!$B$39="","",申込書!$B$39)</f>
        <v>7</v>
      </c>
      <c r="K30" s="92" t="str">
        <f>IF(申込書!$E$40="","",申込書!$E$40)</f>
        <v>渡邊 颯大</v>
      </c>
    </row>
    <row r="31" spans="1:11" ht="14.25" customHeight="1">
      <c r="A31" s="91">
        <f>IF(申込書!$B$41="","",申込書!$B$41)</f>
        <v>8</v>
      </c>
      <c r="B31" s="92" t="str">
        <f>IF(申込書!$E$42="","",申込書!$E$42)</f>
        <v>片野 善</v>
      </c>
      <c r="C31" s="93"/>
      <c r="D31" s="91">
        <f>IF(申込書!$B$41="","",申込書!$B$41)</f>
        <v>8</v>
      </c>
      <c r="E31" s="92" t="str">
        <f>IF(申込書!$E$42="","",申込書!$E$42)</f>
        <v>片野 善</v>
      </c>
      <c r="F31" s="93"/>
      <c r="G31" s="91">
        <f>IF(申込書!$B$41="","",申込書!$B$41)</f>
        <v>8</v>
      </c>
      <c r="H31" s="92" t="str">
        <f>IF(申込書!$E$42="","",申込書!$E$42)</f>
        <v>片野 善</v>
      </c>
      <c r="I31" s="93"/>
      <c r="J31" s="91">
        <f>IF(申込書!$B$41="","",申込書!$B$41)</f>
        <v>8</v>
      </c>
      <c r="K31" s="92" t="str">
        <f>IF(申込書!$E$42="","",申込書!$E$42)</f>
        <v>片野 善</v>
      </c>
    </row>
    <row r="32" spans="1:11" ht="14.25" customHeight="1">
      <c r="A32" s="91">
        <f>IF(申込書!$B$43="","",申込書!$B$43)</f>
        <v>2</v>
      </c>
      <c r="B32" s="92" t="str">
        <f>IF(申込書!$E$44="","",申込書!$E$44)</f>
        <v>飯田 ヒカル</v>
      </c>
      <c r="C32" s="93"/>
      <c r="D32" s="91">
        <f>IF(申込書!$B$43="","",申込書!$B$43)</f>
        <v>2</v>
      </c>
      <c r="E32" s="92" t="str">
        <f>IF(申込書!$E$44="","",申込書!$E$44)</f>
        <v>飯田 ヒカル</v>
      </c>
      <c r="F32" s="93"/>
      <c r="G32" s="91">
        <f>IF(申込書!$B$43="","",申込書!$B$43)</f>
        <v>2</v>
      </c>
      <c r="H32" s="92" t="str">
        <f>IF(申込書!$E$44="","",申込書!$E$44)</f>
        <v>飯田 ヒカル</v>
      </c>
      <c r="I32" s="93"/>
      <c r="J32" s="91">
        <f>IF(申込書!$B$43="","",申込書!$B$43)</f>
        <v>2</v>
      </c>
      <c r="K32" s="92" t="str">
        <f>IF(申込書!$E$44="","",申込書!$E$44)</f>
        <v>飯田 ヒカル</v>
      </c>
    </row>
    <row r="33" spans="1:11" ht="14.25" customHeight="1">
      <c r="A33" s="91">
        <f>IF(申込書!$B$45="","",申込書!$B$45)</f>
        <v>5</v>
      </c>
      <c r="B33" s="92" t="str">
        <f>IF(申込書!$E$46="","",申込書!$E$46)</f>
        <v>宮本 琉嘩</v>
      </c>
      <c r="C33" s="93"/>
      <c r="D33" s="91">
        <f>IF(申込書!$B$45="","",申込書!$B$45)</f>
        <v>5</v>
      </c>
      <c r="E33" s="92" t="str">
        <f>IF(申込書!$E$46="","",申込書!$E$46)</f>
        <v>宮本 琉嘩</v>
      </c>
      <c r="F33" s="93"/>
      <c r="G33" s="91">
        <f>IF(申込書!$B$45="","",申込書!$B$45)</f>
        <v>5</v>
      </c>
      <c r="H33" s="92" t="str">
        <f>IF(申込書!$E$46="","",申込書!$E$46)</f>
        <v>宮本 琉嘩</v>
      </c>
      <c r="I33" s="93"/>
      <c r="J33" s="91">
        <f>IF(申込書!$B$45="","",申込書!$B$45)</f>
        <v>5</v>
      </c>
      <c r="K33" s="92" t="str">
        <f>IF(申込書!$E$46="","",申込書!$E$46)</f>
        <v>宮本 琉嘩</v>
      </c>
    </row>
    <row r="34" spans="1:11" ht="14.25" customHeight="1">
      <c r="A34" s="91">
        <f>IF(申込書!$B$47="","",申込書!$B$47)</f>
        <v>11</v>
      </c>
      <c r="B34" s="92" t="str">
        <f>IF(申込書!$E$48="","",申込書!$E$48)</f>
        <v>赤荻 愛翔</v>
      </c>
      <c r="C34" s="93"/>
      <c r="D34" s="91">
        <f>IF(申込書!$B$47="","",申込書!$B$47)</f>
        <v>11</v>
      </c>
      <c r="E34" s="92" t="str">
        <f>IF(申込書!$E$48="","",申込書!$E$48)</f>
        <v>赤荻 愛翔</v>
      </c>
      <c r="F34" s="93"/>
      <c r="G34" s="91">
        <f>IF(申込書!$B$47="","",申込書!$B$47)</f>
        <v>11</v>
      </c>
      <c r="H34" s="92" t="str">
        <f>IF(申込書!$E$48="","",申込書!$E$48)</f>
        <v>赤荻 愛翔</v>
      </c>
      <c r="I34" s="93"/>
      <c r="J34" s="91">
        <f>IF(申込書!$B$47="","",申込書!$B$47)</f>
        <v>11</v>
      </c>
      <c r="K34" s="92" t="str">
        <f>IF(申込書!$E$48="","",申込書!$E$48)</f>
        <v>赤荻 愛翔</v>
      </c>
    </row>
    <row r="35" spans="1:11" ht="14.25" customHeight="1">
      <c r="A35" s="91">
        <f>IF(申込書!$B$49="","",申込書!$B$49)</f>
        <v>9</v>
      </c>
      <c r="B35" s="92" t="str">
        <f>IF(申込書!$E$50="","",申込書!$E$50)</f>
        <v>渡邉 睦月</v>
      </c>
      <c r="C35" s="93"/>
      <c r="D35" s="91">
        <f>IF(申込書!$B$49="","",申込書!$B$49)</f>
        <v>9</v>
      </c>
      <c r="E35" s="92" t="str">
        <f>IF(申込書!$E$50="","",申込書!$E$50)</f>
        <v>渡邉 睦月</v>
      </c>
      <c r="F35" s="93"/>
      <c r="G35" s="91">
        <f>IF(申込書!$B$49="","",申込書!$B$49)</f>
        <v>9</v>
      </c>
      <c r="H35" s="92" t="str">
        <f>IF(申込書!$E$50="","",申込書!$E$50)</f>
        <v>渡邉 睦月</v>
      </c>
      <c r="I35" s="93"/>
      <c r="J35" s="91">
        <f>IF(申込書!$B$49="","",申込書!$B$49)</f>
        <v>9</v>
      </c>
      <c r="K35" s="92" t="str">
        <f>IF(申込書!$E$50="","",申込書!$E$50)</f>
        <v>渡邉 睦月</v>
      </c>
    </row>
    <row r="36" spans="1:11" ht="14.25" customHeight="1">
      <c r="A36" s="91">
        <f>IF(申込書!$B$51="","",申込書!$B$51)</f>
        <v>10</v>
      </c>
      <c r="B36" s="92" t="str">
        <f>IF(申込書!$E$52="","",申込書!$E$52)</f>
        <v>郡司 羚鳳</v>
      </c>
      <c r="C36" s="93"/>
      <c r="D36" s="91">
        <f>IF(申込書!$B$51="","",申込書!$B$51)</f>
        <v>10</v>
      </c>
      <c r="E36" s="92" t="str">
        <f>IF(申込書!$E$52="","",申込書!$E$52)</f>
        <v>郡司 羚鳳</v>
      </c>
      <c r="F36" s="93"/>
      <c r="G36" s="91">
        <f>IF(申込書!$B$51="","",申込書!$B$51)</f>
        <v>10</v>
      </c>
      <c r="H36" s="92" t="str">
        <f>IF(申込書!$E$52="","",申込書!$E$52)</f>
        <v>郡司 羚鳳</v>
      </c>
      <c r="I36" s="93"/>
      <c r="J36" s="91">
        <f>IF(申込書!$B$51="","",申込書!$B$51)</f>
        <v>10</v>
      </c>
      <c r="K36" s="92" t="str">
        <f>IF(申込書!$E$52="","",申込書!$E$52)</f>
        <v>郡司 羚鳳</v>
      </c>
    </row>
    <row r="37" spans="1:11" ht="14.25" customHeight="1">
      <c r="A37" s="91">
        <f>IF(申込書!$B$53="","",申込書!$B$53)</f>
        <v>6</v>
      </c>
      <c r="B37" s="92" t="str">
        <f>IF(申込書!$E$54="","",申込書!$E$54)</f>
        <v>ｻﾙﾊﾞﾄﾞﾙ ﾌﾟﾘﾝｽ・ｼﾞｮﾝ</v>
      </c>
      <c r="C37" s="93"/>
      <c r="D37" s="91">
        <f>IF(申込書!$B$53="","",申込書!$B$53)</f>
        <v>6</v>
      </c>
      <c r="E37" s="92" t="str">
        <f>IF(申込書!$E$54="","",申込書!$E$54)</f>
        <v>ｻﾙﾊﾞﾄﾞﾙ ﾌﾟﾘﾝｽ・ｼﾞｮﾝ</v>
      </c>
      <c r="F37" s="93"/>
      <c r="G37" s="91">
        <f>IF(申込書!$B$53="","",申込書!$B$53)</f>
        <v>6</v>
      </c>
      <c r="H37" s="92" t="str">
        <f>IF(申込書!$E$54="","",申込書!$E$54)</f>
        <v>ｻﾙﾊﾞﾄﾞﾙ ﾌﾟﾘﾝｽ・ｼﾞｮﾝ</v>
      </c>
      <c r="I37" s="93"/>
      <c r="J37" s="91">
        <f>IF(申込書!$B$53="","",申込書!$B$53)</f>
        <v>6</v>
      </c>
      <c r="K37" s="92" t="str">
        <f>IF(申込書!$E$54="","",申込書!$E$54)</f>
        <v>ｻﾙﾊﾞﾄﾞﾙ ﾌﾟﾘﾝｽ・ｼﾞｮﾝ</v>
      </c>
    </row>
    <row r="38" spans="1:11" ht="14.25" customHeight="1">
      <c r="A38" s="91">
        <f>IF(申込書!$B$55="","",申込書!$B$55)</f>
        <v>12</v>
      </c>
      <c r="B38" s="92" t="str">
        <f>IF(申込書!$E$56="","",申込書!$E$56)</f>
        <v>柿崎 一悟</v>
      </c>
      <c r="C38" s="93"/>
      <c r="D38" s="91">
        <f>IF(申込書!$B$55="","",申込書!$B$55)</f>
        <v>12</v>
      </c>
      <c r="E38" s="92" t="str">
        <f>IF(申込書!$E$56="","",申込書!$E$56)</f>
        <v>柿崎 一悟</v>
      </c>
      <c r="F38" s="93"/>
      <c r="G38" s="91">
        <f>IF(申込書!$B$55="","",申込書!$B$55)</f>
        <v>12</v>
      </c>
      <c r="H38" s="92" t="str">
        <f>IF(申込書!$E$56="","",申込書!$E$56)</f>
        <v>柿崎 一悟</v>
      </c>
      <c r="I38" s="93"/>
      <c r="J38" s="91">
        <f>IF(申込書!$B$55="","",申込書!$B$55)</f>
        <v>12</v>
      </c>
      <c r="K38" s="92" t="str">
        <f>IF(申込書!$E$56="","",申込書!$E$56)</f>
        <v>柿崎 一悟</v>
      </c>
    </row>
    <row r="39" spans="1:11" ht="14.25" customHeight="1">
      <c r="A39" s="91">
        <f>IF(申込書!$B$57="","",申込書!$B$57)</f>
        <v>13</v>
      </c>
      <c r="B39" s="92" t="str">
        <f>IF(申込書!$E$58="","",申込書!$E$58)</f>
        <v>関 親央</v>
      </c>
      <c r="C39" s="93"/>
      <c r="D39" s="91">
        <f>IF(申込書!$B$57="","",申込書!$B$57)</f>
        <v>13</v>
      </c>
      <c r="E39" s="92" t="str">
        <f>IF(申込書!$E$58="","",申込書!$E$58)</f>
        <v>関 親央</v>
      </c>
      <c r="F39" s="93"/>
      <c r="G39" s="91">
        <f>IF(申込書!$B$57="","",申込書!$B$57)</f>
        <v>13</v>
      </c>
      <c r="H39" s="92" t="str">
        <f>IF(申込書!$E$58="","",申込書!$E$58)</f>
        <v>関 親央</v>
      </c>
      <c r="I39" s="93"/>
      <c r="J39" s="91">
        <f>IF(申込書!$B$57="","",申込書!$B$57)</f>
        <v>13</v>
      </c>
      <c r="K39" s="92" t="str">
        <f>IF(申込書!$E$58="","",申込書!$E$58)</f>
        <v>関 親央</v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0" t="s">
        <v>165</v>
      </c>
      <c r="B43" s="553" t="str">
        <f>IF(入力!$C$3="","",入力!$C$3)</f>
        <v>上山川バレーボール少年団</v>
      </c>
      <c r="C43" s="89"/>
      <c r="D43" s="550" t="s">
        <v>165</v>
      </c>
      <c r="E43" s="553" t="str">
        <f>IF(入力!$C$3="","",入力!$C$3)</f>
        <v>上山川バレーボール少年団</v>
      </c>
      <c r="F43" s="89"/>
      <c r="G43" s="550" t="s">
        <v>165</v>
      </c>
      <c r="H43" s="553" t="str">
        <f>IF(入力!$C$3="","",入力!$C$3)</f>
        <v>上山川バレーボール少年団</v>
      </c>
      <c r="I43" s="89"/>
      <c r="J43" s="550" t="s">
        <v>165</v>
      </c>
      <c r="K43" s="553" t="str">
        <f>IF(入力!$C$3="","",入力!$C$3)</f>
        <v>上山川バレーボール少年団</v>
      </c>
    </row>
    <row r="44" spans="1:11" ht="9" customHeight="1">
      <c r="A44" s="551"/>
      <c r="B44" s="554"/>
      <c r="C44" s="89"/>
      <c r="D44" s="551"/>
      <c r="E44" s="554"/>
      <c r="F44" s="89"/>
      <c r="G44" s="551"/>
      <c r="H44" s="554"/>
      <c r="I44" s="89"/>
      <c r="J44" s="551"/>
      <c r="K44" s="554"/>
    </row>
    <row r="45" spans="1:11" ht="9" customHeight="1">
      <c r="A45" s="552"/>
      <c r="B45" s="555"/>
      <c r="C45" s="89"/>
      <c r="D45" s="552"/>
      <c r="E45" s="555"/>
      <c r="F45" s="89"/>
      <c r="G45" s="552"/>
      <c r="H45" s="555"/>
      <c r="I45" s="89"/>
      <c r="J45" s="552"/>
      <c r="K45" s="555"/>
    </row>
    <row r="46" spans="1:11" ht="6" customHeight="1">
      <c r="A46" s="556" t="s">
        <v>166</v>
      </c>
      <c r="B46" s="559" t="s">
        <v>167</v>
      </c>
      <c r="D46" s="556" t="s">
        <v>166</v>
      </c>
      <c r="E46" s="559" t="s">
        <v>167</v>
      </c>
      <c r="G46" s="556" t="s">
        <v>166</v>
      </c>
      <c r="H46" s="559" t="s">
        <v>167</v>
      </c>
      <c r="J46" s="556" t="s">
        <v>166</v>
      </c>
      <c r="K46" s="559" t="s">
        <v>167</v>
      </c>
    </row>
    <row r="47" spans="1:11" ht="6" customHeight="1">
      <c r="A47" s="557"/>
      <c r="B47" s="560"/>
      <c r="D47" s="557"/>
      <c r="E47" s="560"/>
      <c r="G47" s="557"/>
      <c r="H47" s="560"/>
      <c r="J47" s="557"/>
      <c r="K47" s="560"/>
    </row>
    <row r="48" spans="1:11" ht="6" customHeight="1">
      <c r="A48" s="558"/>
      <c r="B48" s="561"/>
      <c r="D48" s="558"/>
      <c r="E48" s="561"/>
      <c r="G48" s="558"/>
      <c r="H48" s="561"/>
      <c r="J48" s="558"/>
      <c r="K48" s="561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鈴木 叶夢</v>
      </c>
      <c r="C49" s="93"/>
      <c r="D49" s="91" t="str">
        <f>IF(申込書!$B$35="","",申込書!$B$35)</f>
        <v>①</v>
      </c>
      <c r="E49" s="92" t="str">
        <f>IF(申込書!$E$36="","",申込書!$E$36)</f>
        <v>鈴木 叶夢</v>
      </c>
      <c r="F49" s="93"/>
      <c r="G49" s="91" t="str">
        <f>IF(申込書!$B$35="","",申込書!$B$35)</f>
        <v>①</v>
      </c>
      <c r="H49" s="92" t="str">
        <f>IF(申込書!$E$36="","",申込書!$E$36)</f>
        <v>鈴木 叶夢</v>
      </c>
      <c r="I49" s="93"/>
      <c r="J49" s="91" t="str">
        <f>IF(申込書!$B$35="","",申込書!$B$35)</f>
        <v>①</v>
      </c>
      <c r="K49" s="92" t="str">
        <f>IF(申込書!$E$36="","",申込書!$E$36)</f>
        <v>鈴木 叶夢</v>
      </c>
    </row>
    <row r="50" spans="1:11" ht="14.25" customHeight="1">
      <c r="A50" s="91">
        <f>IF(申込書!$B$37="","",申込書!$B$37)</f>
        <v>4</v>
      </c>
      <c r="B50" s="92" t="str">
        <f>IF(申込書!$E$38="","",申込書!$E$38)</f>
        <v>岩上 凛太朗</v>
      </c>
      <c r="C50" s="93"/>
      <c r="D50" s="91">
        <f>IF(申込書!$B$37="","",申込書!$B$37)</f>
        <v>4</v>
      </c>
      <c r="E50" s="92" t="str">
        <f>IF(申込書!$E$38="","",申込書!$E$38)</f>
        <v>岩上 凛太朗</v>
      </c>
      <c r="F50" s="93"/>
      <c r="G50" s="91">
        <f>IF(申込書!$B$37="","",申込書!$B$37)</f>
        <v>4</v>
      </c>
      <c r="H50" s="92" t="str">
        <f>IF(申込書!$E$38="","",申込書!$E$38)</f>
        <v>岩上 凛太朗</v>
      </c>
      <c r="I50" s="93"/>
      <c r="J50" s="91">
        <f>IF(申込書!$B$37="","",申込書!$B$37)</f>
        <v>4</v>
      </c>
      <c r="K50" s="92" t="str">
        <f>IF(申込書!$E$38="","",申込書!$E$38)</f>
        <v>岩上 凛太朗</v>
      </c>
    </row>
    <row r="51" spans="1:11" ht="14.25" customHeight="1">
      <c r="A51" s="91">
        <f>IF(申込書!$B$39="","",申込書!$B$39)</f>
        <v>7</v>
      </c>
      <c r="B51" s="92" t="str">
        <f>IF(申込書!$E$40="","",申込書!$E$40)</f>
        <v>渡邊 颯大</v>
      </c>
      <c r="C51" s="93"/>
      <c r="D51" s="91">
        <f>IF(申込書!$B$39="","",申込書!$B$39)</f>
        <v>7</v>
      </c>
      <c r="E51" s="92" t="str">
        <f>IF(申込書!$E$40="","",申込書!$E$40)</f>
        <v>渡邊 颯大</v>
      </c>
      <c r="F51" s="93"/>
      <c r="G51" s="91">
        <f>IF(申込書!$B$39="","",申込書!$B$39)</f>
        <v>7</v>
      </c>
      <c r="H51" s="92" t="str">
        <f>IF(申込書!$E$40="","",申込書!$E$40)</f>
        <v>渡邊 颯大</v>
      </c>
      <c r="I51" s="93"/>
      <c r="J51" s="91">
        <f>IF(申込書!$B$39="","",申込書!$B$39)</f>
        <v>7</v>
      </c>
      <c r="K51" s="92" t="str">
        <f>IF(申込書!$E$40="","",申込書!$E$40)</f>
        <v>渡邊 颯大</v>
      </c>
    </row>
    <row r="52" spans="1:11" ht="14.25" customHeight="1">
      <c r="A52" s="91">
        <f>IF(申込書!$B$41="","",申込書!$B$41)</f>
        <v>8</v>
      </c>
      <c r="B52" s="92" t="str">
        <f>IF(申込書!$E$42="","",申込書!$E$42)</f>
        <v>片野 善</v>
      </c>
      <c r="C52" s="93"/>
      <c r="D52" s="91">
        <f>IF(申込書!$B$41="","",申込書!$B$41)</f>
        <v>8</v>
      </c>
      <c r="E52" s="92" t="str">
        <f>IF(申込書!$E$42="","",申込書!$E$42)</f>
        <v>片野 善</v>
      </c>
      <c r="F52" s="93"/>
      <c r="G52" s="91">
        <f>IF(申込書!$B$41="","",申込書!$B$41)</f>
        <v>8</v>
      </c>
      <c r="H52" s="92" t="str">
        <f>IF(申込書!$E$42="","",申込書!$E$42)</f>
        <v>片野 善</v>
      </c>
      <c r="I52" s="93"/>
      <c r="J52" s="91">
        <f>IF(申込書!$B$41="","",申込書!$B$41)</f>
        <v>8</v>
      </c>
      <c r="K52" s="92" t="str">
        <f>IF(申込書!$E$42="","",申込書!$E$42)</f>
        <v>片野 善</v>
      </c>
    </row>
    <row r="53" spans="1:11" ht="14.25" customHeight="1">
      <c r="A53" s="91">
        <f>IF(申込書!$B$43="","",申込書!$B$43)</f>
        <v>2</v>
      </c>
      <c r="B53" s="92" t="str">
        <f>IF(申込書!$E$44="","",申込書!$E$44)</f>
        <v>飯田 ヒカル</v>
      </c>
      <c r="C53" s="93"/>
      <c r="D53" s="91">
        <f>IF(申込書!$B$43="","",申込書!$B$43)</f>
        <v>2</v>
      </c>
      <c r="E53" s="92" t="str">
        <f>IF(申込書!$E$44="","",申込書!$E$44)</f>
        <v>飯田 ヒカル</v>
      </c>
      <c r="F53" s="93"/>
      <c r="G53" s="91">
        <f>IF(申込書!$B$43="","",申込書!$B$43)</f>
        <v>2</v>
      </c>
      <c r="H53" s="92" t="str">
        <f>IF(申込書!$E$44="","",申込書!$E$44)</f>
        <v>飯田 ヒカル</v>
      </c>
      <c r="I53" s="93"/>
      <c r="J53" s="91">
        <f>IF(申込書!$B$43="","",申込書!$B$43)</f>
        <v>2</v>
      </c>
      <c r="K53" s="92" t="str">
        <f>IF(申込書!$E$44="","",申込書!$E$44)</f>
        <v>飯田 ヒカル</v>
      </c>
    </row>
    <row r="54" spans="1:11" ht="14.25" customHeight="1">
      <c r="A54" s="91">
        <f>IF(申込書!$B$45="","",申込書!$B$45)</f>
        <v>5</v>
      </c>
      <c r="B54" s="92" t="str">
        <f>IF(申込書!$E$46="","",申込書!$E$46)</f>
        <v>宮本 琉嘩</v>
      </c>
      <c r="C54" s="93"/>
      <c r="D54" s="91">
        <f>IF(申込書!$B$45="","",申込書!$B$45)</f>
        <v>5</v>
      </c>
      <c r="E54" s="92" t="str">
        <f>IF(申込書!$E$46="","",申込書!$E$46)</f>
        <v>宮本 琉嘩</v>
      </c>
      <c r="F54" s="93"/>
      <c r="G54" s="91">
        <f>IF(申込書!$B$45="","",申込書!$B$45)</f>
        <v>5</v>
      </c>
      <c r="H54" s="92" t="str">
        <f>IF(申込書!$E$46="","",申込書!$E$46)</f>
        <v>宮本 琉嘩</v>
      </c>
      <c r="I54" s="93"/>
      <c r="J54" s="91">
        <f>IF(申込書!$B$45="","",申込書!$B$45)</f>
        <v>5</v>
      </c>
      <c r="K54" s="92" t="str">
        <f>IF(申込書!$E$46="","",申込書!$E$46)</f>
        <v>宮本 琉嘩</v>
      </c>
    </row>
    <row r="55" spans="1:11" ht="14.25" customHeight="1">
      <c r="A55" s="91">
        <f>IF(申込書!$B$47="","",申込書!$B$47)</f>
        <v>11</v>
      </c>
      <c r="B55" s="92" t="str">
        <f>IF(申込書!$E$48="","",申込書!$E$48)</f>
        <v>赤荻 愛翔</v>
      </c>
      <c r="C55" s="93"/>
      <c r="D55" s="91">
        <f>IF(申込書!$B$47="","",申込書!$B$47)</f>
        <v>11</v>
      </c>
      <c r="E55" s="92" t="str">
        <f>IF(申込書!$E$48="","",申込書!$E$48)</f>
        <v>赤荻 愛翔</v>
      </c>
      <c r="F55" s="93"/>
      <c r="G55" s="91">
        <f>IF(申込書!$B$47="","",申込書!$B$47)</f>
        <v>11</v>
      </c>
      <c r="H55" s="92" t="str">
        <f>IF(申込書!$E$48="","",申込書!$E$48)</f>
        <v>赤荻 愛翔</v>
      </c>
      <c r="I55" s="93"/>
      <c r="J55" s="91">
        <f>IF(申込書!$B$47="","",申込書!$B$47)</f>
        <v>11</v>
      </c>
      <c r="K55" s="92" t="str">
        <f>IF(申込書!$E$48="","",申込書!$E$48)</f>
        <v>赤荻 愛翔</v>
      </c>
    </row>
    <row r="56" spans="1:11" ht="14.25" customHeight="1">
      <c r="A56" s="91">
        <f>IF(申込書!$B$49="","",申込書!$B$49)</f>
        <v>9</v>
      </c>
      <c r="B56" s="92" t="str">
        <f>IF(申込書!$E$50="","",申込書!$E$50)</f>
        <v>渡邉 睦月</v>
      </c>
      <c r="C56" s="93"/>
      <c r="D56" s="91">
        <f>IF(申込書!$B$49="","",申込書!$B$49)</f>
        <v>9</v>
      </c>
      <c r="E56" s="92" t="str">
        <f>IF(申込書!$E$50="","",申込書!$E$50)</f>
        <v>渡邉 睦月</v>
      </c>
      <c r="F56" s="93"/>
      <c r="G56" s="91">
        <f>IF(申込書!$B$49="","",申込書!$B$49)</f>
        <v>9</v>
      </c>
      <c r="H56" s="92" t="str">
        <f>IF(申込書!$E$50="","",申込書!$E$50)</f>
        <v>渡邉 睦月</v>
      </c>
      <c r="I56" s="93"/>
      <c r="J56" s="91">
        <f>IF(申込書!$B$49="","",申込書!$B$49)</f>
        <v>9</v>
      </c>
      <c r="K56" s="92" t="str">
        <f>IF(申込書!$E$50="","",申込書!$E$50)</f>
        <v>渡邉 睦月</v>
      </c>
    </row>
    <row r="57" spans="1:11" ht="14.25" customHeight="1">
      <c r="A57" s="91">
        <f>IF(申込書!$B$51="","",申込書!$B$51)</f>
        <v>10</v>
      </c>
      <c r="B57" s="92" t="str">
        <f>IF(申込書!$E$52="","",申込書!$E$52)</f>
        <v>郡司 羚鳳</v>
      </c>
      <c r="C57" s="93"/>
      <c r="D57" s="91">
        <f>IF(申込書!$B$51="","",申込書!$B$51)</f>
        <v>10</v>
      </c>
      <c r="E57" s="92" t="str">
        <f>IF(申込書!$E$52="","",申込書!$E$52)</f>
        <v>郡司 羚鳳</v>
      </c>
      <c r="F57" s="93"/>
      <c r="G57" s="91">
        <f>IF(申込書!$B$51="","",申込書!$B$51)</f>
        <v>10</v>
      </c>
      <c r="H57" s="92" t="str">
        <f>IF(申込書!$E$52="","",申込書!$E$52)</f>
        <v>郡司 羚鳳</v>
      </c>
      <c r="I57" s="93"/>
      <c r="J57" s="91">
        <f>IF(申込書!$B$51="","",申込書!$B$51)</f>
        <v>10</v>
      </c>
      <c r="K57" s="92" t="str">
        <f>IF(申込書!$E$52="","",申込書!$E$52)</f>
        <v>郡司 羚鳳</v>
      </c>
    </row>
    <row r="58" spans="1:11" ht="14.25" customHeight="1">
      <c r="A58" s="91">
        <f>IF(申込書!$B$53="","",申込書!$B$53)</f>
        <v>6</v>
      </c>
      <c r="B58" s="92" t="str">
        <f>IF(申込書!$E$54="","",申込書!$E$54)</f>
        <v>ｻﾙﾊﾞﾄﾞﾙ ﾌﾟﾘﾝｽ・ｼﾞｮﾝ</v>
      </c>
      <c r="C58" s="93"/>
      <c r="D58" s="91">
        <f>IF(申込書!$B$53="","",申込書!$B$53)</f>
        <v>6</v>
      </c>
      <c r="E58" s="92" t="str">
        <f>IF(申込書!$E$54="","",申込書!$E$54)</f>
        <v>ｻﾙﾊﾞﾄﾞﾙ ﾌﾟﾘﾝｽ・ｼﾞｮﾝ</v>
      </c>
      <c r="F58" s="93"/>
      <c r="G58" s="91">
        <f>IF(申込書!$B$53="","",申込書!$B$53)</f>
        <v>6</v>
      </c>
      <c r="H58" s="92" t="str">
        <f>IF(申込書!$E$54="","",申込書!$E$54)</f>
        <v>ｻﾙﾊﾞﾄﾞﾙ ﾌﾟﾘﾝｽ・ｼﾞｮﾝ</v>
      </c>
      <c r="I58" s="93"/>
      <c r="J58" s="91">
        <f>IF(申込書!$B$53="","",申込書!$B$53)</f>
        <v>6</v>
      </c>
      <c r="K58" s="92" t="str">
        <f>IF(申込書!$E$54="","",申込書!$E$54)</f>
        <v>ｻﾙﾊﾞﾄﾞﾙ ﾌﾟﾘﾝｽ・ｼﾞｮﾝ</v>
      </c>
    </row>
    <row r="59" spans="1:11" ht="14.25" customHeight="1">
      <c r="A59" s="91">
        <f>IF(申込書!$B$55="","",申込書!$B$55)</f>
        <v>12</v>
      </c>
      <c r="B59" s="92" t="str">
        <f>IF(申込書!$E$56="","",申込書!$E$56)</f>
        <v>柿崎 一悟</v>
      </c>
      <c r="C59" s="93"/>
      <c r="D59" s="91">
        <f>IF(申込書!$B$55="","",申込書!$B$55)</f>
        <v>12</v>
      </c>
      <c r="E59" s="92" t="str">
        <f>IF(申込書!$E$56="","",申込書!$E$56)</f>
        <v>柿崎 一悟</v>
      </c>
      <c r="F59" s="93"/>
      <c r="G59" s="91">
        <f>IF(申込書!$B$55="","",申込書!$B$55)</f>
        <v>12</v>
      </c>
      <c r="H59" s="92" t="str">
        <f>IF(申込書!$E$56="","",申込書!$E$56)</f>
        <v>柿崎 一悟</v>
      </c>
      <c r="I59" s="93"/>
      <c r="J59" s="91">
        <f>IF(申込書!$B$55="","",申込書!$B$55)</f>
        <v>12</v>
      </c>
      <c r="K59" s="92" t="str">
        <f>IF(申込書!$E$56="","",申込書!$E$56)</f>
        <v>柿崎 一悟</v>
      </c>
    </row>
    <row r="60" spans="1:11" ht="14.25" customHeight="1">
      <c r="A60" s="91">
        <f>IF(申込書!$B$57="","",申込書!$B$57)</f>
        <v>13</v>
      </c>
      <c r="B60" s="92" t="str">
        <f>IF(申込書!$E$58="","",申込書!$E$58)</f>
        <v>関 親央</v>
      </c>
      <c r="C60" s="93"/>
      <c r="D60" s="91">
        <f>IF(申込書!$B$57="","",申込書!$B$57)</f>
        <v>13</v>
      </c>
      <c r="E60" s="92" t="str">
        <f>IF(申込書!$E$58="","",申込書!$E$58)</f>
        <v>関 親央</v>
      </c>
      <c r="F60" s="93"/>
      <c r="G60" s="91">
        <f>IF(申込書!$B$57="","",申込書!$B$57)</f>
        <v>13</v>
      </c>
      <c r="H60" s="92" t="str">
        <f>IF(申込書!$E$58="","",申込書!$E$58)</f>
        <v>関 親央</v>
      </c>
      <c r="I60" s="93"/>
      <c r="J60" s="91">
        <f>IF(申込書!$B$57="","",申込書!$B$57)</f>
        <v>13</v>
      </c>
      <c r="K60" s="92" t="str">
        <f>IF(申込書!$E$58="","",申込書!$E$58)</f>
        <v>関 親央</v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31" sqref="B31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2" t="s">
        <v>12</v>
      </c>
      <c r="B1" s="56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2"/>
      <c r="B2" s="56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3" t="s">
        <v>19</v>
      </c>
      <c r="B4" s="564"/>
      <c r="C4" s="564"/>
      <c r="D4" s="564"/>
      <c r="E4" s="564"/>
      <c r="F4" s="564"/>
      <c r="G4" s="565"/>
      <c r="H4" s="5" t="s">
        <v>20</v>
      </c>
      <c r="I4" s="5" t="s">
        <v>21</v>
      </c>
      <c r="J4" s="566" t="s">
        <v>70</v>
      </c>
      <c r="K4" s="564"/>
      <c r="L4" s="564"/>
      <c r="M4" s="564"/>
      <c r="N4" s="564"/>
      <c r="O4" s="564"/>
      <c r="P4" s="564"/>
      <c r="Q4" s="565"/>
    </row>
    <row r="5" spans="1:41" ht="72" customHeight="1" thickBot="1">
      <c r="A5" s="567"/>
      <c r="B5" s="568"/>
      <c r="C5" s="568"/>
      <c r="D5" s="568"/>
      <c r="E5" s="568"/>
      <c r="F5" s="568"/>
      <c r="G5" s="569"/>
      <c r="H5" s="9" t="str">
        <f>IF(入力!J3="","",入力!J3)</f>
        <v>男子</v>
      </c>
      <c r="I5" s="9">
        <f>入力!Y25</f>
        <v>14</v>
      </c>
      <c r="J5" s="570"/>
      <c r="K5" s="571"/>
      <c r="L5" s="571"/>
      <c r="M5" s="571"/>
      <c r="N5" s="571"/>
      <c r="O5" s="571"/>
      <c r="P5" s="571"/>
      <c r="Q5" s="57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430565636</v>
      </c>
      <c r="B7" s="13" t="str">
        <f>IF(入力!C3="","",入力!C3)</f>
        <v>上山川バレーボール少年団</v>
      </c>
      <c r="C7" s="13" t="str">
        <f>IF(入力!C2="","",入力!C2)</f>
        <v>カミヤマカワバレーボールショウネンダン</v>
      </c>
      <c r="D7" s="13" t="str">
        <f>IF(入力!AE3="","",入力!AE3)</f>
        <v>茨城県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水戸</v>
      </c>
      <c r="S7" s="13" t="str">
        <f>IF(入力!AE5="","",入力!AE5)</f>
        <v>結城</v>
      </c>
      <c r="T7" s="13"/>
      <c r="U7" s="13">
        <f>IF(入力!C4="","",入力!C4)</f>
        <v>430565636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浩之</v>
      </c>
      <c r="E16" s="13" t="str">
        <f>IF(入力!C7="","",入力!C7)</f>
        <v>セキ</v>
      </c>
      <c r="F16" s="13" t="str">
        <f>IF(入力!E7="","",入力!E7)</f>
        <v>ヒロユキ</v>
      </c>
      <c r="G16" s="13">
        <f>IF(入力!G7="","",入力!G7)</f>
        <v>518255794</v>
      </c>
      <c r="H16" s="13" t="str">
        <f>IF(入力!J7="","",入力!J7)</f>
        <v/>
      </c>
      <c r="I16" s="13">
        <f>IF(入力!M7="","",入力!M7)</f>
        <v>363848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323</v>
      </c>
      <c r="S16" s="13" t="str">
        <f>IF(入力!W7="","",入力!W7)</f>
        <v>0813</v>
      </c>
      <c r="T16" s="13" t="str">
        <f>IF(入力!P8="","",入力!P8)</f>
        <v>小山市横倉596-45</v>
      </c>
      <c r="U16" s="13" t="str">
        <f>IF(入力!AL7="","",入力!AL7)</f>
        <v>080</v>
      </c>
      <c r="V16" s="13" t="str">
        <f>IF(入力!AK8="","",入力!AK8)</f>
        <v>6509</v>
      </c>
      <c r="W16" s="13" t="str">
        <f>IF(入力!AP8="","",入力!AP8)</f>
        <v>9549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赤荻</v>
      </c>
      <c r="D17" s="13" t="str">
        <f>IF(入力!E10="","",入力!E10)</f>
        <v>伸行</v>
      </c>
      <c r="E17" s="13" t="str">
        <f>IF(入力!C9="","",入力!C9)</f>
        <v>アカオギ</v>
      </c>
      <c r="F17" s="13" t="str">
        <f>IF(入力!E9="","",入力!E9)</f>
        <v>ノブユキ</v>
      </c>
      <c r="G17" s="13">
        <f>IF(入力!G9="","",入力!G9)</f>
        <v>516928402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300</v>
      </c>
      <c r="S17" s="13" t="str">
        <f>IF(入力!W9="","",入力!W9)</f>
        <v>3501</v>
      </c>
      <c r="T17" s="13" t="str">
        <f>IF(入力!P10="","",入力!P10)</f>
        <v>八千代町塩本313-3</v>
      </c>
      <c r="U17" s="13" t="str">
        <f>IF(入力!AL9="","",入力!AL9)</f>
        <v>080</v>
      </c>
      <c r="V17" s="13" t="str">
        <f>IF(入力!AK10="","",入力!AK10)</f>
        <v>1304</v>
      </c>
      <c r="W17" s="13" t="str">
        <f>IF(入力!AP10="","",入力!AP10)</f>
        <v>0630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滝澤</v>
      </c>
      <c r="D20" s="13" t="str">
        <f>IF(入力!E12="","",入力!E12)</f>
        <v>賢</v>
      </c>
      <c r="E20" s="13" t="str">
        <f>IF(入力!C11="","",入力!C11)</f>
        <v>タキザワ</v>
      </c>
      <c r="F20" s="13" t="str">
        <f>IF(入力!E11="","",入力!E11)</f>
        <v>マサル</v>
      </c>
      <c r="G20" s="13">
        <f>IF(入力!G11="","",入力!G11)</f>
        <v>515012771</v>
      </c>
      <c r="H20" s="13">
        <f>IF(入力!J11="","",入力!J11)</f>
        <v>16880</v>
      </c>
      <c r="I20" s="13">
        <f>IF(入力!M11="","",入力!M11)</f>
        <v>378491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307</v>
      </c>
      <c r="S20" s="13" t="str">
        <f>IF(入力!W11="","",入力!W11)</f>
        <v>0021</v>
      </c>
      <c r="T20" s="13" t="str">
        <f>IF(入力!P12="","",入力!P12)</f>
        <v>結城市上山川1762－4</v>
      </c>
      <c r="U20" s="13" t="str">
        <f>IF(入力!AL11="","",入力!AL11)</f>
        <v>090</v>
      </c>
      <c r="V20" s="13" t="str">
        <f>IF(入力!AK12="","",入力!AK12)</f>
        <v>2303</v>
      </c>
      <c r="W20" s="13" t="str">
        <f>IF(入力!AP12="","",入力!AP12)</f>
        <v>3008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佐藤</v>
      </c>
      <c r="D22" s="13" t="str">
        <f>IF(入力!E16="","",入力!E16)</f>
        <v>雅義</v>
      </c>
      <c r="E22" s="13" t="str">
        <f>IF(入力!C15="","",入力!C15)</f>
        <v>サトウ</v>
      </c>
      <c r="F22" s="13" t="str">
        <f>IF(入力!E15="","",入力!E15)</f>
        <v>マサヨシ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>090</v>
      </c>
      <c r="O22" s="13">
        <f>IF(入力!E21="","",入力!E21)</f>
        <v>7428</v>
      </c>
      <c r="P22" s="13">
        <f>IF(入力!G21="","",入力!G21)</f>
        <v>1765</v>
      </c>
      <c r="Q22" s="13"/>
      <c r="R22" s="13" t="str">
        <f>IF(入力!R15="","",入力!R15)</f>
        <v>307</v>
      </c>
      <c r="S22" s="13" t="str">
        <f>IF(入力!W15="","",入力!W15)</f>
        <v>0021</v>
      </c>
      <c r="T22" s="13" t="str">
        <f>IF(入力!P16="","",入力!P16)</f>
        <v>結城市上山川120</v>
      </c>
      <c r="U22" s="13" t="str">
        <f>IF(入力!AL15="","",入力!AL15)</f>
        <v>0296</v>
      </c>
      <c r="V22" s="13" t="str">
        <f>IF(入力!AK16="","",入力!AK16)</f>
        <v>20</v>
      </c>
      <c r="W22" s="13" t="str">
        <f>IF(入力!AP16="","",入力!AP16)</f>
        <v>9151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miyabi-s-1103@cc9.ne.jp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叶夢</v>
      </c>
      <c r="E24" s="51" t="str">
        <f>VLOOKUP($B$51,$A$53:$F$352,5)</f>
        <v>スズキ</v>
      </c>
      <c r="F24" s="51" t="str">
        <f>VLOOKUP($B$51,$A$53:$F$352,6)</f>
        <v>カナム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叶夢</v>
      </c>
      <c r="E53" s="13" t="str">
        <f>IF(入力!C25="","",入力!C25)</f>
        <v>スズキ</v>
      </c>
      <c r="F53" s="13" t="str">
        <f>IF(入力!E25="","",入力!E25)</f>
        <v>カナム</v>
      </c>
      <c r="G53" s="13">
        <f>IF(入力!M25="","",入力!M25)</f>
        <v>518887339</v>
      </c>
      <c r="H53" s="13" t="str">
        <f>IF(入力!I25="","",入力!I25)</f>
        <v>結城市立江川南小学校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4</v>
      </c>
      <c r="C54" s="13" t="str">
        <f>IF(入力!C28="","",入力!C28)</f>
        <v>岩上</v>
      </c>
      <c r="D54" s="13" t="str">
        <f>IF(入力!E28="","",入力!E28)</f>
        <v>凛太朗</v>
      </c>
      <c r="E54" s="13" t="str">
        <f>IF(入力!C27="","",入力!C27)</f>
        <v>イワカミ</v>
      </c>
      <c r="F54" s="13" t="str">
        <f>IF(入力!E27="","",入力!E27)</f>
        <v>リンタロウ</v>
      </c>
      <c r="G54" s="13">
        <f>IF(入力!M27="","",入力!M27)</f>
        <v>518887346</v>
      </c>
      <c r="H54" s="13" t="str">
        <f>IF(入力!I27="","",入力!I27)</f>
        <v>結城市立江川北小学校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7</v>
      </c>
      <c r="C55" s="13" t="str">
        <f>IF(入力!C30="","",入力!C30)</f>
        <v>渡邊</v>
      </c>
      <c r="D55" s="13" t="str">
        <f>IF(入力!E30="","",入力!E30)</f>
        <v>颯大</v>
      </c>
      <c r="E55" s="13" t="str">
        <f>IF(入力!C29="","",入力!C29)</f>
        <v>ワタナベ</v>
      </c>
      <c r="F55" s="13" t="str">
        <f>IF(入力!E29="","",入力!E29)</f>
        <v>ソウタ</v>
      </c>
      <c r="G55" s="13">
        <f>IF(入力!M29="","",入力!M29)</f>
        <v>518081683</v>
      </c>
      <c r="H55" s="13" t="str">
        <f>IF(入力!I29="","",入力!I29)</f>
        <v>筑西市立新治小学校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8</v>
      </c>
      <c r="C56" s="13" t="str">
        <f>IF(入力!C32="","",入力!C32)</f>
        <v>片野</v>
      </c>
      <c r="D56" s="13" t="str">
        <f>IF(入力!E32="","",入力!E32)</f>
        <v>善</v>
      </c>
      <c r="E56" s="13" t="str">
        <f>IF(入力!C31="","",入力!C31)</f>
        <v>カタノ</v>
      </c>
      <c r="F56" s="13" t="str">
        <f>IF(入力!E31="","",入力!E31)</f>
        <v>ゼン</v>
      </c>
      <c r="G56" s="13">
        <f>IF(入力!M31="","",入力!M31)</f>
        <v>519653261</v>
      </c>
      <c r="H56" s="13" t="str">
        <f>IF(入力!I31="","",入力!I31)</f>
        <v>八千代町立安静小学校</v>
      </c>
      <c r="I56" s="13">
        <f>IF(入力!G31="","",入力!G31)</f>
        <v>5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2</v>
      </c>
      <c r="C57" s="13" t="str">
        <f>IF(入力!C34="","",入力!C34)</f>
        <v>飯田</v>
      </c>
      <c r="D57" s="13" t="str">
        <f>IF(入力!E34="","",入力!E34)</f>
        <v>ヒカル</v>
      </c>
      <c r="E57" s="13" t="str">
        <f>IF(入力!C33="","",入力!C33)</f>
        <v>イイダ</v>
      </c>
      <c r="F57" s="13" t="str">
        <f>IF(入力!E33="","",入力!E33)</f>
        <v>ヒカル</v>
      </c>
      <c r="G57" s="13">
        <f>IF(入力!M33="","",入力!M33)</f>
        <v>520548686</v>
      </c>
      <c r="H57" s="13" t="str">
        <f>IF(入力!I33="","",入力!I33)</f>
        <v>結城市立江川北小学校</v>
      </c>
      <c r="I57" s="13">
        <f>IF(入力!G33="","",入力!G33)</f>
        <v>5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5</v>
      </c>
      <c r="C58" s="13" t="str">
        <f>IF(入力!C36="","",入力!C36)</f>
        <v>宮本</v>
      </c>
      <c r="D58" s="13" t="str">
        <f>IF(入力!E36="","",入力!E36)</f>
        <v>琉嘩</v>
      </c>
      <c r="E58" s="13" t="str">
        <f>IF(入力!C35="","",入力!C35)</f>
        <v>ミヤモト</v>
      </c>
      <c r="F58" s="13" t="str">
        <f>IF(入力!E35="","",入力!E35)</f>
        <v>ルカ</v>
      </c>
      <c r="G58" s="13">
        <f>IF(入力!M35="","",入力!M35)</f>
        <v>520712230</v>
      </c>
      <c r="H58" s="13" t="str">
        <f>IF(入力!I35="","",入力!I35)</f>
        <v>結城市立山川小学校</v>
      </c>
      <c r="I58" s="13">
        <f>IF(入力!G35="","",入力!G35)</f>
        <v>6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11</v>
      </c>
      <c r="C59" s="13" t="str">
        <f>IF(入力!C38="","",入力!C38)</f>
        <v>赤荻</v>
      </c>
      <c r="D59" s="13" t="str">
        <f>IF(入力!E38="","",入力!E38)</f>
        <v>愛翔</v>
      </c>
      <c r="E59" s="13" t="str">
        <f>IF(入力!C37="","",入力!C37)</f>
        <v>アカオギ</v>
      </c>
      <c r="F59" s="13" t="str">
        <f>IF(入力!E37="","",入力!E37)</f>
        <v>マナト</v>
      </c>
      <c r="G59" s="13">
        <f>IF(入力!M37="","",入力!M37)</f>
        <v>521036250</v>
      </c>
      <c r="H59" s="13" t="str">
        <f>IF(入力!I37="","",入力!I37)</f>
        <v>八千代町立中結城小学校</v>
      </c>
      <c r="I59" s="13">
        <f>IF(入力!G37="","",入力!G37)</f>
        <v>2</v>
      </c>
      <c r="J59" s="13">
        <f>IF(入力!P37="","",入力!P37)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渡邉</v>
      </c>
      <c r="D60" s="13" t="str">
        <f>IF(入力!E40="","",入力!E40)</f>
        <v>睦月</v>
      </c>
      <c r="E60" s="13" t="str">
        <f>IF(入力!C39="","",入力!C39)</f>
        <v>ワタナベ</v>
      </c>
      <c r="F60" s="13" t="str">
        <f>IF(入力!E39="","",入力!E39)</f>
        <v>ムツキ</v>
      </c>
      <c r="G60" s="13">
        <f>IF(入力!M39="","",入力!M39)</f>
        <v>522110911</v>
      </c>
      <c r="H60" s="13" t="str">
        <f>IF(入力!I39="","",入力!I39)</f>
        <v>結城市立上山川小学校</v>
      </c>
      <c r="I60" s="13">
        <f>IF(入力!G39="","",入力!G39)</f>
        <v>6</v>
      </c>
      <c r="J60" s="13">
        <f>IF(入力!P39="","",入力!P39)</f>
        <v>154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郡司</v>
      </c>
      <c r="D61" s="13" t="str">
        <f>IF(入力!E42="","",入力!E42)</f>
        <v>羚鳳</v>
      </c>
      <c r="E61" s="13" t="str">
        <f>IF(入力!C41="","",入力!C41)</f>
        <v>グンジ</v>
      </c>
      <c r="F61" s="13" t="str">
        <f>IF(入力!E41="","",入力!E41)</f>
        <v>レオ</v>
      </c>
      <c r="G61" s="13">
        <f>IF(入力!M41="","",入力!M41)</f>
        <v>522110928</v>
      </c>
      <c r="H61" s="13" t="str">
        <f>IF(入力!I41="","",入力!I41)</f>
        <v>結城市立上山川小学校</v>
      </c>
      <c r="I61" s="13">
        <f>IF(入力!G41="","",入力!G41)</f>
        <v>6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6</v>
      </c>
      <c r="C62" s="13" t="str">
        <f>IF(入力!C44="","",入力!C44)</f>
        <v>ｻﾙﾊﾞﾄﾞﾙ</v>
      </c>
      <c r="D62" s="13" t="str">
        <f>IF(入力!E44="","",入力!E44)</f>
        <v>ﾌﾟﾘﾝｽ・ｼﾞｮﾝ</v>
      </c>
      <c r="E62" s="13" t="str">
        <f>IF(入力!C43="","",入力!C43)</f>
        <v>ｻﾙﾊﾞﾄﾞﾙ</v>
      </c>
      <c r="F62" s="13" t="str">
        <f>IF(入力!E43="","",入力!E43)</f>
        <v>ﾌﾟﾘﾝｽ・ｼﾞｮﾝ</v>
      </c>
      <c r="G62" s="13">
        <f>IF(入力!M43="","",入力!M43)</f>
        <v>522110904</v>
      </c>
      <c r="H62" s="13" t="str">
        <f>IF(入力!I43="","",入力!I43)</f>
        <v>結城市立山川小学校</v>
      </c>
      <c r="I62" s="13">
        <f>IF(入力!G43="","",入力!G43)</f>
        <v>6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柿崎</v>
      </c>
      <c r="D63" s="13" t="str">
        <f>IF(入力!E46="","",入力!E46)</f>
        <v>一悟</v>
      </c>
      <c r="E63" s="13" t="str">
        <f>IF(入力!C45="","",入力!C45)</f>
        <v>カキザキ</v>
      </c>
      <c r="F63" s="13" t="str">
        <f>IF(入力!E45="","",入力!E45)</f>
        <v>イチゴ</v>
      </c>
      <c r="G63" s="13">
        <f>IF(入力!M45="","",入力!M45)</f>
        <v>522746790</v>
      </c>
      <c r="H63" s="13" t="str">
        <f>IF(入力!I45="","",入力!I45)</f>
        <v>結城市立上山川小学校</v>
      </c>
      <c r="I63" s="13">
        <f>IF(入力!G45="","",入力!G45)</f>
        <v>6</v>
      </c>
      <c r="J63" s="13">
        <f>IF(入力!P45="","",入力!P45)</f>
        <v>154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13</v>
      </c>
      <c r="C64" s="13" t="str">
        <f>IF(入力!C48="","",入力!C48)</f>
        <v>関</v>
      </c>
      <c r="D64" s="13" t="str">
        <f>IF(入力!E48="","",入力!E48)</f>
        <v>親央</v>
      </c>
      <c r="E64" s="13" t="str">
        <f>IF(入力!C47="","",入力!C47)</f>
        <v>セキ</v>
      </c>
      <c r="F64" s="13" t="str">
        <f>IF(入力!E47="","",入力!E47)</f>
        <v>ミオ</v>
      </c>
      <c r="G64" s="13">
        <f>IF(入力!M47="","",入力!M47)</f>
        <v>522746806</v>
      </c>
      <c r="H64" s="13" t="str">
        <f>IF(入力!I47="","",入力!I47)</f>
        <v>結城市立江川南小学校</v>
      </c>
      <c r="I64" s="13">
        <f>IF(入力!G47="","",入力!G47)</f>
        <v>5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miya-sho</cp:lastModifiedBy>
  <cp:lastPrinted>2022-10-27T10:13:48Z</cp:lastPrinted>
  <dcterms:created xsi:type="dcterms:W3CDTF">2014-04-05T09:56:00Z</dcterms:created>
  <dcterms:modified xsi:type="dcterms:W3CDTF">2022-10-27T11:17:26Z</dcterms:modified>
</cp:coreProperties>
</file>