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0\OneDrive\デスクトップ\関東大会\要項・申込書\"/>
    </mc:Choice>
  </mc:AlternateContent>
  <xr:revisionPtr revIDLastSave="0" documentId="13_ncr:1_{77CF2AA9-3FEB-4DD6-ABE0-4ABFF4470404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E62" i="10"/>
  <c r="E61" i="10"/>
  <c r="E60" i="10"/>
  <c r="H62" i="10"/>
  <c r="H61" i="10"/>
  <c r="H60" i="10"/>
  <c r="K62" i="10"/>
  <c r="K61" i="10"/>
  <c r="K60" i="10"/>
  <c r="K41" i="10"/>
  <c r="K40" i="10"/>
  <c r="K39" i="10"/>
  <c r="H41" i="10"/>
  <c r="H40" i="10"/>
  <c r="H39" i="10"/>
  <c r="E41" i="10"/>
  <c r="E40" i="10"/>
  <c r="E39" i="10"/>
  <c r="B41" i="10"/>
  <c r="B40" i="10"/>
  <c r="B39" i="10"/>
  <c r="B19" i="10"/>
  <c r="B18" i="10"/>
  <c r="B20" i="10"/>
  <c r="B1" i="10"/>
  <c r="K20" i="10" l="1"/>
  <c r="K19" i="10"/>
  <c r="K18" i="10"/>
  <c r="H20" i="10"/>
  <c r="H19" i="10"/>
  <c r="H18" i="10"/>
  <c r="E20" i="10"/>
  <c r="E19" i="10"/>
  <c r="E18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K17" i="10" s="1"/>
  <c r="E54" i="9"/>
  <c r="E52" i="9"/>
  <c r="E15" i="10" s="1"/>
  <c r="E50" i="9"/>
  <c r="H14" i="10" s="1"/>
  <c r="E48" i="9"/>
  <c r="K13" i="10" s="1"/>
  <c r="E46" i="9"/>
  <c r="H12" i="10" s="1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H17" i="10" l="1"/>
  <c r="B17" i="10"/>
  <c r="B59" i="10"/>
  <c r="E59" i="10"/>
  <c r="H59" i="10"/>
  <c r="K59" i="10"/>
  <c r="K38" i="10"/>
  <c r="H38" i="10"/>
  <c r="E38" i="10"/>
  <c r="B38" i="10"/>
  <c r="E17" i="10"/>
  <c r="B58" i="10"/>
  <c r="K37" i="10"/>
  <c r="E58" i="10"/>
  <c r="H37" i="10"/>
  <c r="H58" i="10"/>
  <c r="E37" i="10"/>
  <c r="K58" i="10"/>
  <c r="B37" i="10"/>
  <c r="B16" i="10"/>
  <c r="H16" i="10"/>
  <c r="E16" i="10"/>
  <c r="K16" i="10"/>
  <c r="B15" i="10"/>
  <c r="H57" i="10"/>
  <c r="K36" i="10"/>
  <c r="E36" i="10"/>
  <c r="B57" i="10"/>
  <c r="E57" i="10"/>
  <c r="K57" i="10"/>
  <c r="H36" i="10"/>
  <c r="B36" i="10"/>
  <c r="K15" i="10"/>
  <c r="H15" i="10"/>
  <c r="K14" i="10"/>
  <c r="B56" i="10"/>
  <c r="K35" i="10"/>
  <c r="H56" i="10"/>
  <c r="E56" i="10"/>
  <c r="B14" i="10"/>
  <c r="K56" i="10"/>
  <c r="B35" i="10"/>
  <c r="E35" i="10"/>
  <c r="H35" i="10"/>
  <c r="E14" i="10"/>
  <c r="B55" i="10"/>
  <c r="H55" i="10"/>
  <c r="B34" i="10"/>
  <c r="B13" i="10"/>
  <c r="K34" i="10"/>
  <c r="E34" i="10"/>
  <c r="E55" i="10"/>
  <c r="K55" i="10"/>
  <c r="H34" i="10"/>
  <c r="H13" i="10"/>
  <c r="E13" i="10"/>
  <c r="H54" i="10"/>
  <c r="E33" i="10"/>
  <c r="E54" i="10"/>
  <c r="K54" i="10"/>
  <c r="B33" i="10"/>
  <c r="B12" i="10"/>
  <c r="B54" i="10"/>
  <c r="K33" i="10"/>
  <c r="H33" i="10"/>
  <c r="K12" i="10"/>
  <c r="E12" i="10"/>
  <c r="H11" i="10"/>
  <c r="E11" i="10"/>
  <c r="B53" i="10"/>
  <c r="H53" i="10"/>
  <c r="K32" i="10"/>
  <c r="E32" i="10"/>
  <c r="E53" i="10"/>
  <c r="K53" i="10"/>
  <c r="H32" i="10"/>
  <c r="B32" i="10"/>
  <c r="B11" i="10"/>
  <c r="K10" i="10"/>
  <c r="B52" i="10"/>
  <c r="K31" i="10"/>
  <c r="E31" i="10"/>
  <c r="H31" i="10"/>
  <c r="B10" i="10"/>
  <c r="K52" i="10"/>
  <c r="B31" i="10"/>
  <c r="H52" i="10"/>
  <c r="E52" i="10"/>
  <c r="E10" i="10"/>
  <c r="E9" i="10"/>
  <c r="H9" i="10"/>
  <c r="E51" i="10"/>
  <c r="K51" i="10"/>
  <c r="H51" i="10"/>
  <c r="K30" i="10"/>
  <c r="B9" i="10"/>
  <c r="H30" i="10"/>
  <c r="B30" i="10"/>
  <c r="B51" i="10"/>
  <c r="E30" i="10"/>
  <c r="E8" i="10"/>
  <c r="E50" i="10"/>
  <c r="H29" i="10"/>
  <c r="H50" i="10"/>
  <c r="E29" i="10"/>
  <c r="K50" i="10"/>
  <c r="B29" i="10"/>
  <c r="B50" i="10"/>
  <c r="K29" i="10"/>
  <c r="B8" i="10"/>
  <c r="K8" i="10"/>
  <c r="H7" i="10"/>
  <c r="E7" i="10"/>
  <c r="B7" i="10"/>
  <c r="B49" i="10"/>
  <c r="H49" i="10"/>
  <c r="K28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<sst xmlns="http://schemas.openxmlformats.org/spreadsheetml/2006/main" count="411" uniqueCount="235">
  <si>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</si>
  <si>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</si>
  <si>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</si>
  <si>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</si>
  <si>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</si>
  <si>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</si>
  <si>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</si>
  <si>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</si>
  <si>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</si>
  <si>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</si>
  <si>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</si>
  <si>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</si>
  <si>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</si>
  <si>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</si>
  <si>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</si>
  <si>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</si>
  <si>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</si>
  <si>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</si>
  <si>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</si>
  <si>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</si>
  <si>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</si>
  <si>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</si>
  <si>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</si>
  <si>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</si>
  <si>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</si>
  <si>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</si>
  <si>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</si>
  <si>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</si>
  <si>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</si>
  <si>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</si>
  <si>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</si>
  <si>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</si>
  <si>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</si>
  <si>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</si>
  <si>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</si>
  <si>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</si>
  <si>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</si>
  <si>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</si>
  <si>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</si>
  <si>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</si>
  <si>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</si>
  <si>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</si>
  <si>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</si>
  <si>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</si>
  <si>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</si>
  <si>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</si>
  <si>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</si>
  <si>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</si>
  <si>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</si>
  <si>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</si>
  <si>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</si>
  <si>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</si>
  <si>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</si>
  <si>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</si>
  <si>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</si>
  <si>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</si>
  <si>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</si>
  <si>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</si>
  <si>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</si>
  <si>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</si>
  <si>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</si>
  <si>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</si>
  <si>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</si>
  <si>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</si>
  <si>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</si>
  <si>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</si>
  <si>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</si>
  <si>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</si>
  <si>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</si>
  <si>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</si>
  <si>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</si>
  <si>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</si>
  <si>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</si>
  <si>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</si>
  <si>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</si>
  <si>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</si>
  <si>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</si>
  <si>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</si>
  <si>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</si>
  <si>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</si>
  <si>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</si>
  <si>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</si>
  <si>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</si>
  <si>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</si>
  <si>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</si>
  <si>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</si>
  <si>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</si>
  <si>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</si>
  <si>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</si>
  <si>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</si>
  <si>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</si>
  <si>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</si>
  <si>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</si>
  <si>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</si>
  <si>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</si>
  <si>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</si>
  <si>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</si>
  <si>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</si>
  <si>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</si>
  <si>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</si>
  <si>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</si>
  <si>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</si>
  <si>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</si>
  <si>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</si>
  <si>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</si>
  <si>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</si>
  <si>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</si>
  <si>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</si>
  <si>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</si>
  <si>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</si>
  <si>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</si>
  <si>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</si>
  <si>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</si>
  <si>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</si>
  <si>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</si>
  <si>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</si>
  <si>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</si>
  <si>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</si>
  <si>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</si>
  <si>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</si>
  <si>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</si>
  <si>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</si>
  <si>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</si>
  <si>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</si>
  <si>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</si>
  <si>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</si>
  <si>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</si>
  <si>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</si>
  <si>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</si>
  <si>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</si>
  <si>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</si>
  <si>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</si>
  <si>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</si>
  <si>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</si>
  <si>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</si>
  <si>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</si>
  <si>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</si>
  <si>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</si>
  <si>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</si>
  <si>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</si>
  <si>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</si>
  <si>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</si>
  <si>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</si>
  <si>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</si>
  <si>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</si>
  <si>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</si>
  <si>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</si>
  <si>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</si>
  <si>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</si>
  <si>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</si>
  <si>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</si>
  <si>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</si>
  <si>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</si>
  <si>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</si>
  <si>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</si>
  <si>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</si>
  <si>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</si>
  <si>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</si>
  <si>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</si>
  <si>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</si>
  <si>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</si>
  <si>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</si>
  <si>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</si>
  <si>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</si>
  <si>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</si>
  <si>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</si>
  <si>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</si>
  <si>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</si>
  <si>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</si>
  <si>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</si>
  <si>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</si>
  <si>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真壁バレーボールスポーツ少年団</t>
    <rPh sb="0" eb="2">
      <t>マカベ</t>
    </rPh>
    <rPh sb="12" eb="15">
      <t>ショウネンダン</t>
    </rPh>
    <phoneticPr fontId="2"/>
  </si>
  <si>
    <t>マカベバレーボールスポーツシュネンダン</t>
    <phoneticPr fontId="2"/>
  </si>
  <si>
    <t>桜川市</t>
    <rPh sb="0" eb="3">
      <t>サクラガワシ</t>
    </rPh>
    <phoneticPr fontId="2"/>
  </si>
  <si>
    <t>ＪＲ水戸線</t>
    <rPh sb="2" eb="5">
      <t>ミトセン</t>
    </rPh>
    <phoneticPr fontId="2"/>
  </si>
  <si>
    <t>岩瀬</t>
    <rPh sb="0" eb="2">
      <t>イワセ</t>
    </rPh>
    <phoneticPr fontId="2"/>
  </si>
  <si>
    <t>大場</t>
    <rPh sb="0" eb="2">
      <t>オオバ</t>
    </rPh>
    <phoneticPr fontId="2"/>
  </si>
  <si>
    <t>昌己</t>
    <rPh sb="0" eb="2">
      <t>マサミ</t>
    </rPh>
    <phoneticPr fontId="2"/>
  </si>
  <si>
    <t>渡辺</t>
    <rPh sb="0" eb="2">
      <t>ワタナベ</t>
    </rPh>
    <phoneticPr fontId="2"/>
  </si>
  <si>
    <t>健一</t>
    <rPh sb="0" eb="2">
      <t>ケンイチ</t>
    </rPh>
    <phoneticPr fontId="2"/>
  </si>
  <si>
    <t>増渕</t>
    <rPh sb="0" eb="2">
      <t>マスブチ</t>
    </rPh>
    <phoneticPr fontId="2"/>
  </si>
  <si>
    <t>雅之</t>
    <rPh sb="0" eb="2">
      <t>マサユキ</t>
    </rPh>
    <phoneticPr fontId="2"/>
  </si>
  <si>
    <t>オオバ</t>
    <phoneticPr fontId="2"/>
  </si>
  <si>
    <t>マサミ</t>
    <phoneticPr fontId="2"/>
  </si>
  <si>
    <t>ワタナベ</t>
    <phoneticPr fontId="2"/>
  </si>
  <si>
    <t>ケンイチ</t>
    <phoneticPr fontId="2"/>
  </si>
  <si>
    <t>マスブチ</t>
    <phoneticPr fontId="2"/>
  </si>
  <si>
    <t>マサユキ</t>
    <phoneticPr fontId="2"/>
  </si>
  <si>
    <t>makabe.jvc@gmail.com</t>
    <phoneticPr fontId="2"/>
  </si>
  <si>
    <t>300</t>
    <phoneticPr fontId="2"/>
  </si>
  <si>
    <t>4405</t>
    <phoneticPr fontId="2"/>
  </si>
  <si>
    <t>4411</t>
    <phoneticPr fontId="2"/>
  </si>
  <si>
    <t>4417</t>
    <phoneticPr fontId="2"/>
  </si>
  <si>
    <t>090</t>
    <phoneticPr fontId="2"/>
  </si>
  <si>
    <t>4373</t>
    <phoneticPr fontId="2"/>
  </si>
  <si>
    <t>9415</t>
    <phoneticPr fontId="2"/>
  </si>
  <si>
    <t>2558</t>
    <phoneticPr fontId="2"/>
  </si>
  <si>
    <t>4393</t>
    <phoneticPr fontId="2"/>
  </si>
  <si>
    <t>1615</t>
    <phoneticPr fontId="2"/>
  </si>
  <si>
    <t>7575</t>
    <phoneticPr fontId="2"/>
  </si>
  <si>
    <t>笹澤</t>
    <rPh sb="0" eb="2">
      <t>ササザワ</t>
    </rPh>
    <phoneticPr fontId="2"/>
  </si>
  <si>
    <t>山口</t>
    <rPh sb="0" eb="2">
      <t>ヤマグチ</t>
    </rPh>
    <phoneticPr fontId="2"/>
  </si>
  <si>
    <t>泰誠</t>
    <rPh sb="0" eb="1">
      <t>タイ</t>
    </rPh>
    <rPh sb="1" eb="2">
      <t>セイ</t>
    </rPh>
    <phoneticPr fontId="2"/>
  </si>
  <si>
    <t>大翔</t>
    <rPh sb="0" eb="1">
      <t>オオ</t>
    </rPh>
    <rPh sb="1" eb="2">
      <t>ショウ</t>
    </rPh>
    <phoneticPr fontId="2"/>
  </si>
  <si>
    <t>内檎</t>
    <rPh sb="0" eb="1">
      <t>ウチ</t>
    </rPh>
    <rPh sb="1" eb="2">
      <t>ゴ</t>
    </rPh>
    <phoneticPr fontId="2"/>
  </si>
  <si>
    <t>寛太</t>
    <rPh sb="0" eb="2">
      <t>カンタ</t>
    </rPh>
    <phoneticPr fontId="2"/>
  </si>
  <si>
    <t>創心</t>
    <rPh sb="0" eb="1">
      <t>ソウ</t>
    </rPh>
    <rPh sb="1" eb="2">
      <t>ココロ</t>
    </rPh>
    <phoneticPr fontId="2"/>
  </si>
  <si>
    <t>結翔</t>
    <rPh sb="0" eb="1">
      <t>ユイ</t>
    </rPh>
    <rPh sb="1" eb="2">
      <t>ショウ</t>
    </rPh>
    <phoneticPr fontId="2"/>
  </si>
  <si>
    <t>結仁</t>
    <rPh sb="0" eb="1">
      <t>ユイ</t>
    </rPh>
    <rPh sb="1" eb="2">
      <t>ジン</t>
    </rPh>
    <phoneticPr fontId="2"/>
  </si>
  <si>
    <t>匠</t>
    <rPh sb="0" eb="1">
      <t>タクミ</t>
    </rPh>
    <phoneticPr fontId="2"/>
  </si>
  <si>
    <t>虎太朗</t>
    <rPh sb="0" eb="1">
      <t>トラ</t>
    </rPh>
    <rPh sb="1" eb="3">
      <t>タロウ</t>
    </rPh>
    <phoneticPr fontId="2"/>
  </si>
  <si>
    <t>璃人</t>
    <rPh sb="0" eb="1">
      <t>リ</t>
    </rPh>
    <rPh sb="1" eb="2">
      <t>ヒト</t>
    </rPh>
    <phoneticPr fontId="2"/>
  </si>
  <si>
    <t>タイセイ</t>
    <phoneticPr fontId="2"/>
  </si>
  <si>
    <t>ササザワ</t>
    <phoneticPr fontId="2"/>
  </si>
  <si>
    <t>ヤマト</t>
    <phoneticPr fontId="2"/>
  </si>
  <si>
    <t>ダイゴ</t>
    <phoneticPr fontId="2"/>
  </si>
  <si>
    <t>カンタ</t>
    <phoneticPr fontId="2"/>
  </si>
  <si>
    <t>ソウシ</t>
    <phoneticPr fontId="2"/>
  </si>
  <si>
    <t>ユイト</t>
    <phoneticPr fontId="2"/>
  </si>
  <si>
    <t>タクミ</t>
    <phoneticPr fontId="2"/>
  </si>
  <si>
    <t>ヤマグチ</t>
    <phoneticPr fontId="2"/>
  </si>
  <si>
    <t>コタロウ</t>
    <phoneticPr fontId="2"/>
  </si>
  <si>
    <t>リヒト</t>
    <phoneticPr fontId="2"/>
  </si>
  <si>
    <t>桜川市立桃山学園</t>
    <rPh sb="0" eb="3">
      <t>サクラガワシ</t>
    </rPh>
    <rPh sb="3" eb="4">
      <t>リツ</t>
    </rPh>
    <rPh sb="4" eb="6">
      <t>モモヤマ</t>
    </rPh>
    <rPh sb="6" eb="8">
      <t>ガクエン</t>
    </rPh>
    <phoneticPr fontId="2"/>
  </si>
  <si>
    <t>桜川市立樺穂小学校</t>
    <rPh sb="0" eb="3">
      <t>サクラガワシ</t>
    </rPh>
    <rPh sb="3" eb="4">
      <t>リツ</t>
    </rPh>
    <rPh sb="4" eb="5">
      <t>カバ</t>
    </rPh>
    <rPh sb="5" eb="6">
      <t>ホ</t>
    </rPh>
    <rPh sb="6" eb="9">
      <t>ショウガッコウ</t>
    </rPh>
    <phoneticPr fontId="2"/>
  </si>
  <si>
    <t>男</t>
    <rPh sb="0" eb="1">
      <t>オトコ</t>
    </rPh>
    <phoneticPr fontId="2"/>
  </si>
  <si>
    <t>①</t>
    <phoneticPr fontId="2"/>
  </si>
  <si>
    <t>0378481</t>
    <phoneticPr fontId="2"/>
  </si>
  <si>
    <t>0426532</t>
    <phoneticPr fontId="2"/>
  </si>
  <si>
    <t>茨城県桜川市真壁町桜井298番地5</t>
    <rPh sb="0" eb="3">
      <t>イバラキケン</t>
    </rPh>
    <rPh sb="3" eb="6">
      <t>サクラガワシ</t>
    </rPh>
    <rPh sb="6" eb="9">
      <t>マカベチョウ</t>
    </rPh>
    <rPh sb="9" eb="11">
      <t>サクライ</t>
    </rPh>
    <rPh sb="14" eb="16">
      <t>バンチ</t>
    </rPh>
    <phoneticPr fontId="2"/>
  </si>
  <si>
    <t>茨城県桜川市真壁町田145番地1</t>
    <rPh sb="0" eb="3">
      <t>イバラキケン</t>
    </rPh>
    <rPh sb="3" eb="6">
      <t>サクラガワシ</t>
    </rPh>
    <rPh sb="6" eb="8">
      <t>マカベ</t>
    </rPh>
    <rPh sb="8" eb="9">
      <t>マチ</t>
    </rPh>
    <rPh sb="9" eb="10">
      <t>タ</t>
    </rPh>
    <rPh sb="13" eb="15">
      <t>バンチ</t>
    </rPh>
    <phoneticPr fontId="2"/>
  </si>
  <si>
    <t>茨城県桜川市真壁町飯塚903番地1</t>
    <rPh sb="0" eb="3">
      <t>イバラキケン</t>
    </rPh>
    <rPh sb="3" eb="6">
      <t>サクラガワシ</t>
    </rPh>
    <rPh sb="6" eb="9">
      <t>マカベチョウ</t>
    </rPh>
    <rPh sb="9" eb="11">
      <t>イイツカ</t>
    </rPh>
    <rPh sb="14" eb="16">
      <t>バンチ</t>
    </rPh>
    <phoneticPr fontId="2"/>
  </si>
  <si>
    <t>茨城県桜川市真壁町桜井298番地5</t>
    <rPh sb="0" eb="3">
      <t>イバラキケン</t>
    </rPh>
    <rPh sb="3" eb="6">
      <t>サクラガワシ</t>
    </rPh>
    <rPh sb="6" eb="8">
      <t>マカベ</t>
    </rPh>
    <rPh sb="8" eb="9">
      <t>マチ</t>
    </rPh>
    <rPh sb="9" eb="11">
      <t>サクライ</t>
    </rPh>
    <rPh sb="14" eb="16">
      <t>バンチ</t>
    </rPh>
    <phoneticPr fontId="2"/>
  </si>
  <si>
    <t>090-4373-9415</t>
    <phoneticPr fontId="2"/>
  </si>
  <si>
    <t>筑波山の麓、茨城県桜川市で活動するチームです。「勝ちたいときは声を出せ！」を合言葉に毎日元気に練習をしています。関東大会の舞台で全力でプレーし、日々進化していける様に頑張ります。</t>
    <rPh sb="0" eb="2">
      <t>ツクバ</t>
    </rPh>
    <rPh sb="2" eb="3">
      <t>サン</t>
    </rPh>
    <rPh sb="4" eb="5">
      <t>フモト</t>
    </rPh>
    <rPh sb="6" eb="12">
      <t>イバラキケンサクラガワシ</t>
    </rPh>
    <rPh sb="13" eb="15">
      <t>カツドウ</t>
    </rPh>
    <rPh sb="24" eb="25">
      <t>カ</t>
    </rPh>
    <rPh sb="31" eb="32">
      <t>コエ</t>
    </rPh>
    <rPh sb="33" eb="34">
      <t>ダ</t>
    </rPh>
    <rPh sb="38" eb="41">
      <t>アイコトバ</t>
    </rPh>
    <rPh sb="42" eb="44">
      <t>マイニチ</t>
    </rPh>
    <rPh sb="44" eb="46">
      <t>ゲンキ</t>
    </rPh>
    <rPh sb="47" eb="49">
      <t>レンシュウ</t>
    </rPh>
    <rPh sb="56" eb="58">
      <t>カントウ</t>
    </rPh>
    <rPh sb="58" eb="60">
      <t>タイカイ</t>
    </rPh>
    <rPh sb="61" eb="63">
      <t>ブタイ</t>
    </rPh>
    <rPh sb="64" eb="66">
      <t>ゼンリョク</t>
    </rPh>
    <rPh sb="72" eb="74">
      <t>ヒビ</t>
    </rPh>
    <rPh sb="74" eb="76">
      <t>シンカ</t>
    </rPh>
    <rPh sb="81" eb="82">
      <t>ヨウ</t>
    </rPh>
    <rPh sb="83" eb="8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</si>
</sst>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/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53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1" fillId="0" borderId="69" xfId="0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="90" zoomScaleNormal="100" zoomScaleSheetLayoutView="9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5" customHeight="1">
      <c r="A2" s="258" t="s">
        <v>112</v>
      </c>
      <c r="B2" s="259"/>
      <c r="C2" s="260" t="s">
        <v>172</v>
      </c>
      <c r="D2" s="261"/>
      <c r="E2" s="261"/>
      <c r="F2" s="261"/>
      <c r="G2" s="261"/>
      <c r="H2" s="261"/>
      <c r="I2" s="262"/>
      <c r="J2" s="101" t="s">
        <v>170</v>
      </c>
      <c r="K2" s="102"/>
      <c r="L2" s="102"/>
      <c r="M2" s="102"/>
      <c r="N2" s="102"/>
      <c r="O2" s="103"/>
      <c r="P2" s="101" t="s">
        <v>96</v>
      </c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232" t="s">
        <v>123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63" t="s">
        <v>113</v>
      </c>
      <c r="B3" s="264"/>
      <c r="C3" s="265" t="s">
        <v>171</v>
      </c>
      <c r="D3" s="145"/>
      <c r="E3" s="145"/>
      <c r="F3" s="145"/>
      <c r="G3" s="145"/>
      <c r="H3" s="145"/>
      <c r="I3" s="153"/>
      <c r="J3" s="98" t="s">
        <v>90</v>
      </c>
      <c r="K3" s="99"/>
      <c r="L3" s="99"/>
      <c r="M3" s="99"/>
      <c r="N3" s="99"/>
      <c r="O3" s="100"/>
      <c r="P3" s="230" t="s">
        <v>173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128" t="s">
        <v>127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49999999999999" customHeight="1">
      <c r="A4" s="119" t="s">
        <v>114</v>
      </c>
      <c r="B4" s="120"/>
      <c r="C4" s="109">
        <v>430173081</v>
      </c>
      <c r="D4" s="110"/>
      <c r="E4" s="110"/>
      <c r="F4" s="110"/>
      <c r="G4" s="110"/>
      <c r="H4" s="110"/>
      <c r="I4" s="111"/>
      <c r="J4" s="275" t="s">
        <v>110</v>
      </c>
      <c r="K4" s="276"/>
      <c r="L4" s="276"/>
      <c r="M4" s="276"/>
      <c r="N4" s="276"/>
      <c r="O4" s="277"/>
      <c r="P4" s="250" t="s">
        <v>93</v>
      </c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1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49999999999999" customHeight="1">
      <c r="A5" s="121" t="s">
        <v>109</v>
      </c>
      <c r="B5" s="122"/>
      <c r="C5" s="112"/>
      <c r="D5" s="113"/>
      <c r="E5" s="113"/>
      <c r="F5" s="113"/>
      <c r="G5" s="113"/>
      <c r="H5" s="113"/>
      <c r="I5" s="114"/>
      <c r="J5" s="278">
        <v>430173081</v>
      </c>
      <c r="K5" s="278"/>
      <c r="L5" s="278"/>
      <c r="M5" s="278"/>
      <c r="N5" s="278"/>
      <c r="O5" s="278"/>
      <c r="P5" s="252" t="s">
        <v>174</v>
      </c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4" t="s">
        <v>175</v>
      </c>
      <c r="AF5" s="253"/>
      <c r="AG5" s="253"/>
      <c r="AH5" s="253"/>
      <c r="AI5" s="253"/>
      <c r="AJ5" s="253"/>
      <c r="AK5" s="255"/>
      <c r="AL5" s="255"/>
      <c r="AM5" s="255"/>
      <c r="AN5" s="255"/>
      <c r="AO5" s="255"/>
      <c r="AP5" s="255"/>
      <c r="AQ5" s="255"/>
      <c r="AR5" s="255"/>
      <c r="AS5" s="256"/>
      <c r="AT5" s="33"/>
      <c r="AV5" s="22"/>
      <c r="AW5"/>
    </row>
    <row r="6" spans="1:56" ht="22.5" customHeight="1">
      <c r="A6" s="117" t="s">
        <v>80</v>
      </c>
      <c r="B6" s="118"/>
      <c r="C6" s="266" t="s">
        <v>105</v>
      </c>
      <c r="D6" s="267"/>
      <c r="E6" s="273" t="s">
        <v>106</v>
      </c>
      <c r="F6" s="274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1" t="s">
        <v>94</v>
      </c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21" t="s">
        <v>95</v>
      </c>
      <c r="AL6" s="221"/>
      <c r="AM6" s="221"/>
      <c r="AN6" s="221"/>
      <c r="AO6" s="221"/>
      <c r="AP6" s="221"/>
      <c r="AQ6" s="221"/>
      <c r="AR6" s="221"/>
      <c r="AS6" s="221"/>
      <c r="AT6" s="34" t="s">
        <v>115</v>
      </c>
    </row>
    <row r="7" spans="1:56" ht="13.5" customHeight="1">
      <c r="A7" s="117"/>
      <c r="B7" s="118"/>
      <c r="C7" s="138" t="s">
        <v>182</v>
      </c>
      <c r="D7" s="139"/>
      <c r="E7" s="140" t="s">
        <v>183</v>
      </c>
      <c r="F7" s="141"/>
      <c r="G7" s="107">
        <v>506662380</v>
      </c>
      <c r="H7" s="107"/>
      <c r="I7" s="107"/>
      <c r="J7" s="107"/>
      <c r="K7" s="107"/>
      <c r="L7" s="107"/>
      <c r="M7" s="108" t="s">
        <v>227</v>
      </c>
      <c r="N7" s="108"/>
      <c r="O7" s="108"/>
      <c r="P7" s="104" t="s">
        <v>7</v>
      </c>
      <c r="Q7" s="105"/>
      <c r="R7" s="125" t="s">
        <v>189</v>
      </c>
      <c r="S7" s="126"/>
      <c r="T7" s="126"/>
      <c r="U7" s="126"/>
      <c r="V7" s="27" t="s">
        <v>8</v>
      </c>
      <c r="W7" s="123" t="s">
        <v>190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193</v>
      </c>
      <c r="AM7" s="131"/>
      <c r="AN7" s="131"/>
      <c r="AO7" s="131"/>
      <c r="AP7" s="131"/>
      <c r="AQ7" s="131"/>
      <c r="AR7" s="131"/>
      <c r="AS7" s="36" t="s">
        <v>10</v>
      </c>
      <c r="AT7" s="286">
        <v>44</v>
      </c>
    </row>
    <row r="8" spans="1:56" ht="18" customHeight="1">
      <c r="A8" s="117"/>
      <c r="B8" s="118"/>
      <c r="C8" s="170" t="s">
        <v>176</v>
      </c>
      <c r="D8" s="171"/>
      <c r="E8" s="172" t="s">
        <v>177</v>
      </c>
      <c r="F8" s="173"/>
      <c r="G8" s="107"/>
      <c r="H8" s="107"/>
      <c r="I8" s="107"/>
      <c r="J8" s="107"/>
      <c r="K8" s="107"/>
      <c r="L8" s="107"/>
      <c r="M8" s="108"/>
      <c r="N8" s="108"/>
      <c r="O8" s="108"/>
      <c r="P8" s="132" t="s">
        <v>229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194</v>
      </c>
      <c r="AL8" s="135"/>
      <c r="AM8" s="135"/>
      <c r="AN8" s="135"/>
      <c r="AO8" s="37" t="s">
        <v>11</v>
      </c>
      <c r="AP8" s="136" t="s">
        <v>195</v>
      </c>
      <c r="AQ8" s="135"/>
      <c r="AR8" s="135"/>
      <c r="AS8" s="137"/>
      <c r="AT8" s="286"/>
    </row>
    <row r="9" spans="1:56" ht="14.5" customHeight="1">
      <c r="A9" s="115" t="s">
        <v>82</v>
      </c>
      <c r="B9" s="116"/>
      <c r="C9" s="138" t="s">
        <v>184</v>
      </c>
      <c r="D9" s="139"/>
      <c r="E9" s="140" t="s">
        <v>185</v>
      </c>
      <c r="F9" s="141"/>
      <c r="G9" s="107">
        <v>514939751</v>
      </c>
      <c r="H9" s="107"/>
      <c r="I9" s="107"/>
      <c r="J9" s="107"/>
      <c r="K9" s="107"/>
      <c r="L9" s="107"/>
      <c r="M9" s="108" t="s">
        <v>228</v>
      </c>
      <c r="N9" s="108"/>
      <c r="O9" s="108"/>
      <c r="P9" s="104" t="s">
        <v>7</v>
      </c>
      <c r="Q9" s="105"/>
      <c r="R9" s="125" t="s">
        <v>189</v>
      </c>
      <c r="S9" s="126"/>
      <c r="T9" s="126"/>
      <c r="U9" s="126"/>
      <c r="V9" s="27" t="s">
        <v>8</v>
      </c>
      <c r="W9" s="123" t="s">
        <v>191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116</v>
      </c>
      <c r="AL9" s="130" t="s">
        <v>193</v>
      </c>
      <c r="AM9" s="131"/>
      <c r="AN9" s="131"/>
      <c r="AO9" s="131"/>
      <c r="AP9" s="131"/>
      <c r="AQ9" s="131"/>
      <c r="AR9" s="131"/>
      <c r="AS9" s="36" t="s">
        <v>117</v>
      </c>
      <c r="AT9" s="287">
        <v>44</v>
      </c>
    </row>
    <row r="10" spans="1:56" ht="18" customHeight="1">
      <c r="A10" s="115"/>
      <c r="B10" s="116"/>
      <c r="C10" s="170" t="s">
        <v>178</v>
      </c>
      <c r="D10" s="171"/>
      <c r="E10" s="172" t="s">
        <v>179</v>
      </c>
      <c r="F10" s="173"/>
      <c r="G10" s="107"/>
      <c r="H10" s="107"/>
      <c r="I10" s="107"/>
      <c r="J10" s="107"/>
      <c r="K10" s="107"/>
      <c r="L10" s="107"/>
      <c r="M10" s="108"/>
      <c r="N10" s="108"/>
      <c r="O10" s="108"/>
      <c r="P10" s="132" t="s">
        <v>230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40"/>
      <c r="AK10" s="134" t="s">
        <v>196</v>
      </c>
      <c r="AL10" s="135"/>
      <c r="AM10" s="135"/>
      <c r="AN10" s="135"/>
      <c r="AO10" s="37" t="s">
        <v>118</v>
      </c>
      <c r="AP10" s="136" t="s">
        <v>197</v>
      </c>
      <c r="AQ10" s="135"/>
      <c r="AR10" s="135"/>
      <c r="AS10" s="137"/>
      <c r="AT10" s="287"/>
    </row>
    <row r="11" spans="1:56" ht="14.5" customHeight="1">
      <c r="A11" s="115" t="s">
        <v>83</v>
      </c>
      <c r="B11" s="116"/>
      <c r="C11" s="138" t="s">
        <v>186</v>
      </c>
      <c r="D11" s="139"/>
      <c r="E11" s="140" t="s">
        <v>187</v>
      </c>
      <c r="F11" s="141"/>
      <c r="G11" s="107">
        <v>520721461</v>
      </c>
      <c r="H11" s="107"/>
      <c r="I11" s="107"/>
      <c r="J11" s="107"/>
      <c r="K11" s="107"/>
      <c r="L11" s="107"/>
      <c r="M11" s="107"/>
      <c r="N11" s="107"/>
      <c r="O11" s="107"/>
      <c r="P11" s="104" t="s">
        <v>7</v>
      </c>
      <c r="Q11" s="105"/>
      <c r="R11" s="125" t="s">
        <v>189</v>
      </c>
      <c r="S11" s="126"/>
      <c r="T11" s="126"/>
      <c r="U11" s="126"/>
      <c r="V11" s="27" t="s">
        <v>8</v>
      </c>
      <c r="W11" s="123" t="s">
        <v>192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116</v>
      </c>
      <c r="AL11" s="130" t="s">
        <v>193</v>
      </c>
      <c r="AM11" s="131"/>
      <c r="AN11" s="131"/>
      <c r="AO11" s="131"/>
      <c r="AP11" s="131"/>
      <c r="AQ11" s="131"/>
      <c r="AR11" s="131"/>
      <c r="AS11" s="36" t="s">
        <v>117</v>
      </c>
      <c r="AT11" s="287">
        <v>39</v>
      </c>
    </row>
    <row r="12" spans="1:56" ht="18" customHeight="1">
      <c r="A12" s="115"/>
      <c r="B12" s="116"/>
      <c r="C12" s="170" t="s">
        <v>180</v>
      </c>
      <c r="D12" s="171"/>
      <c r="E12" s="172" t="s">
        <v>181</v>
      </c>
      <c r="F12" s="173"/>
      <c r="G12" s="107"/>
      <c r="H12" s="107"/>
      <c r="I12" s="107"/>
      <c r="J12" s="107"/>
      <c r="K12" s="107"/>
      <c r="L12" s="107"/>
      <c r="M12" s="107"/>
      <c r="N12" s="107"/>
      <c r="O12" s="107"/>
      <c r="P12" s="132" t="s">
        <v>231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40"/>
      <c r="AK12" s="134" t="s">
        <v>198</v>
      </c>
      <c r="AL12" s="135"/>
      <c r="AM12" s="135"/>
      <c r="AN12" s="135"/>
      <c r="AO12" s="37" t="s">
        <v>118</v>
      </c>
      <c r="AP12" s="136" t="s">
        <v>199</v>
      </c>
      <c r="AQ12" s="135"/>
      <c r="AR12" s="135"/>
      <c r="AS12" s="137"/>
      <c r="AT12" s="287"/>
    </row>
    <row r="13" spans="1:56" ht="15" customHeight="1">
      <c r="A13" s="115" t="s">
        <v>84</v>
      </c>
      <c r="B13" s="116"/>
      <c r="C13" s="213"/>
      <c r="D13" s="159"/>
      <c r="E13" s="159"/>
      <c r="F13" s="160"/>
      <c r="G13" s="190"/>
      <c r="H13" s="190"/>
      <c r="I13" s="190"/>
      <c r="J13" s="190"/>
      <c r="K13" s="190"/>
      <c r="L13" s="190"/>
      <c r="M13" s="190"/>
      <c r="N13" s="190"/>
      <c r="O13" s="190"/>
      <c r="P13" s="24"/>
      <c r="Q13" s="25"/>
      <c r="R13" s="211"/>
      <c r="S13" s="211"/>
      <c r="T13" s="211"/>
      <c r="U13" s="211"/>
      <c r="V13" s="26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2"/>
      <c r="AK13" s="38"/>
      <c r="AL13" s="228"/>
      <c r="AM13" s="228"/>
      <c r="AN13" s="228"/>
      <c r="AO13" s="228"/>
      <c r="AP13" s="228"/>
      <c r="AQ13" s="228"/>
      <c r="AR13" s="228"/>
      <c r="AS13" s="39"/>
      <c r="AT13" s="288"/>
    </row>
    <row r="14" spans="1:56" ht="18" customHeight="1">
      <c r="A14" s="115"/>
      <c r="B14" s="116"/>
      <c r="C14" s="229"/>
      <c r="D14" s="182"/>
      <c r="E14" s="182"/>
      <c r="F14" s="183"/>
      <c r="G14" s="190"/>
      <c r="H14" s="190"/>
      <c r="I14" s="190"/>
      <c r="J14" s="190"/>
      <c r="K14" s="190"/>
      <c r="L14" s="190"/>
      <c r="M14" s="190"/>
      <c r="N14" s="190"/>
      <c r="O14" s="190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288"/>
    </row>
    <row r="15" spans="1:56" ht="15" customHeight="1">
      <c r="A15" s="165" t="s">
        <v>97</v>
      </c>
      <c r="B15" s="116"/>
      <c r="C15" s="138" t="s">
        <v>182</v>
      </c>
      <c r="D15" s="139"/>
      <c r="E15" s="140" t="s">
        <v>183</v>
      </c>
      <c r="F15" s="141"/>
      <c r="G15" s="268" t="s">
        <v>168</v>
      </c>
      <c r="H15" s="269"/>
      <c r="I15" s="270"/>
      <c r="J15" s="244" t="s">
        <v>188</v>
      </c>
      <c r="K15" s="245"/>
      <c r="L15" s="245"/>
      <c r="M15" s="245"/>
      <c r="N15" s="245"/>
      <c r="O15" s="246"/>
      <c r="P15" s="104" t="s">
        <v>7</v>
      </c>
      <c r="Q15" s="105"/>
      <c r="R15" s="184" t="s">
        <v>189</v>
      </c>
      <c r="S15" s="126"/>
      <c r="T15" s="126"/>
      <c r="U15" s="126"/>
      <c r="V15" s="27" t="s">
        <v>8</v>
      </c>
      <c r="W15" s="238" t="s">
        <v>190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116</v>
      </c>
      <c r="AL15" s="130" t="s">
        <v>193</v>
      </c>
      <c r="AM15" s="131"/>
      <c r="AN15" s="131"/>
      <c r="AO15" s="131"/>
      <c r="AP15" s="131"/>
      <c r="AQ15" s="131"/>
      <c r="AR15" s="131"/>
      <c r="AS15" s="36" t="s">
        <v>117</v>
      </c>
      <c r="AT15" s="287">
        <v>44</v>
      </c>
    </row>
    <row r="16" spans="1:56" ht="18" customHeight="1">
      <c r="A16" s="115"/>
      <c r="B16" s="116"/>
      <c r="C16" s="170" t="s">
        <v>176</v>
      </c>
      <c r="D16" s="171"/>
      <c r="E16" s="172" t="s">
        <v>177</v>
      </c>
      <c r="F16" s="173"/>
      <c r="G16" s="271"/>
      <c r="H16" s="272"/>
      <c r="I16" s="264"/>
      <c r="J16" s="247"/>
      <c r="K16" s="248"/>
      <c r="L16" s="248"/>
      <c r="M16" s="248"/>
      <c r="N16" s="248"/>
      <c r="O16" s="249"/>
      <c r="P16" s="239" t="s">
        <v>229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240"/>
      <c r="AK16" s="134" t="s">
        <v>194</v>
      </c>
      <c r="AL16" s="135"/>
      <c r="AM16" s="135"/>
      <c r="AN16" s="135"/>
      <c r="AO16" s="37" t="s">
        <v>118</v>
      </c>
      <c r="AP16" s="136" t="s">
        <v>195</v>
      </c>
      <c r="AQ16" s="135"/>
      <c r="AR16" s="135"/>
      <c r="AS16" s="137"/>
      <c r="AT16" s="287"/>
    </row>
    <row r="17" spans="1:46">
      <c r="A17" s="115" t="s">
        <v>0</v>
      </c>
      <c r="B17" s="116"/>
      <c r="C17" s="188" t="s">
        <v>232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15" t="s">
        <v>1</v>
      </c>
      <c r="B19" s="116"/>
      <c r="C19" s="188" t="s">
        <v>233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15"/>
      <c r="B20" s="116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15" t="s">
        <v>85</v>
      </c>
      <c r="B21" s="116"/>
      <c r="C21" s="166" t="s">
        <v>193</v>
      </c>
      <c r="D21" s="167"/>
      <c r="E21" s="174">
        <v>4373</v>
      </c>
      <c r="F21" s="174"/>
      <c r="G21" s="174">
        <v>9415</v>
      </c>
      <c r="H21" s="17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76"/>
      <c r="B22" s="177"/>
      <c r="C22" s="168"/>
      <c r="D22" s="169"/>
      <c r="E22" s="175"/>
      <c r="F22" s="175"/>
      <c r="G22" s="175"/>
      <c r="H22" s="17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9" t="s">
        <v>121</v>
      </c>
      <c r="B23" s="178" t="s">
        <v>86</v>
      </c>
      <c r="C23" s="217" t="s">
        <v>103</v>
      </c>
      <c r="D23" s="218"/>
      <c r="E23" s="219" t="s">
        <v>104</v>
      </c>
      <c r="F23" s="220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41" t="s">
        <v>98</v>
      </c>
      <c r="Q23" s="178"/>
      <c r="R23" s="178"/>
      <c r="S23" s="178"/>
      <c r="T23" s="242"/>
      <c r="U23" s="295" t="s">
        <v>20</v>
      </c>
      <c r="V23" s="296"/>
      <c r="W23" s="29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80"/>
      <c r="B24" s="116"/>
      <c r="C24" s="194" t="s">
        <v>101</v>
      </c>
      <c r="D24" s="195"/>
      <c r="E24" s="196" t="s">
        <v>102</v>
      </c>
      <c r="F24" s="197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3"/>
      <c r="U24" s="298"/>
      <c r="V24" s="299"/>
      <c r="W24" s="300"/>
      <c r="X24" s="1"/>
      <c r="Y24" s="185" t="s">
        <v>99</v>
      </c>
      <c r="Z24" s="186"/>
      <c r="AA24" s="186"/>
      <c r="AB24" s="186"/>
      <c r="AC24" s="186"/>
      <c r="AD24" s="186"/>
      <c r="AE24" s="186"/>
      <c r="AF24" s="186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61">
        <v>1</v>
      </c>
      <c r="B25" s="181" t="s">
        <v>226</v>
      </c>
      <c r="C25" s="138" t="s">
        <v>186</v>
      </c>
      <c r="D25" s="139"/>
      <c r="E25" s="140" t="s">
        <v>212</v>
      </c>
      <c r="F25" s="141"/>
      <c r="G25" s="142">
        <v>6</v>
      </c>
      <c r="H25" s="152"/>
      <c r="I25" s="154" t="s">
        <v>223</v>
      </c>
      <c r="J25" s="143"/>
      <c r="K25" s="143"/>
      <c r="L25" s="152"/>
      <c r="M25" s="142">
        <v>516987442</v>
      </c>
      <c r="N25" s="143"/>
      <c r="O25" s="152"/>
      <c r="P25" s="142">
        <v>151</v>
      </c>
      <c r="Q25" s="143"/>
      <c r="R25" s="143"/>
      <c r="S25" s="143"/>
      <c r="T25" s="143"/>
      <c r="U25" s="155" t="s">
        <v>225</v>
      </c>
      <c r="V25" s="156"/>
      <c r="W25" s="157"/>
      <c r="X25" s="1"/>
      <c r="Y25" s="146">
        <v>15</v>
      </c>
      <c r="Z25" s="147"/>
      <c r="AA25" s="147"/>
      <c r="AB25" s="147"/>
      <c r="AC25" s="147"/>
      <c r="AD25" s="147"/>
      <c r="AE25" s="147"/>
      <c r="AF25" s="147"/>
      <c r="AG25" s="1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62"/>
      <c r="B26" s="164"/>
      <c r="C26" s="170" t="s">
        <v>180</v>
      </c>
      <c r="D26" s="171"/>
      <c r="E26" s="172" t="s">
        <v>202</v>
      </c>
      <c r="F26" s="173"/>
      <c r="G26" s="144"/>
      <c r="H26" s="153"/>
      <c r="I26" s="144"/>
      <c r="J26" s="145"/>
      <c r="K26" s="145"/>
      <c r="L26" s="153"/>
      <c r="M26" s="144"/>
      <c r="N26" s="145"/>
      <c r="O26" s="153"/>
      <c r="P26" s="144"/>
      <c r="Q26" s="145"/>
      <c r="R26" s="145"/>
      <c r="S26" s="145"/>
      <c r="T26" s="145"/>
      <c r="U26" s="158"/>
      <c r="V26" s="156"/>
      <c r="W26" s="157"/>
      <c r="X26" s="1"/>
      <c r="Y26" s="149"/>
      <c r="Z26" s="150"/>
      <c r="AA26" s="150"/>
      <c r="AB26" s="150"/>
      <c r="AC26" s="150"/>
      <c r="AD26" s="150"/>
      <c r="AE26" s="150"/>
      <c r="AF26" s="150"/>
      <c r="AG26" s="1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61">
        <v>2</v>
      </c>
      <c r="B27" s="181">
        <v>2</v>
      </c>
      <c r="C27" s="138" t="s">
        <v>213</v>
      </c>
      <c r="D27" s="139"/>
      <c r="E27" s="140" t="s">
        <v>214</v>
      </c>
      <c r="F27" s="141"/>
      <c r="G27" s="142">
        <v>6</v>
      </c>
      <c r="H27" s="152"/>
      <c r="I27" s="154" t="s">
        <v>224</v>
      </c>
      <c r="J27" s="143"/>
      <c r="K27" s="143"/>
      <c r="L27" s="152"/>
      <c r="M27" s="142">
        <v>520692662</v>
      </c>
      <c r="N27" s="143"/>
      <c r="O27" s="152"/>
      <c r="P27" s="142">
        <v>152</v>
      </c>
      <c r="Q27" s="143"/>
      <c r="R27" s="143"/>
      <c r="S27" s="143"/>
      <c r="T27" s="143"/>
      <c r="U27" s="155" t="s">
        <v>225</v>
      </c>
      <c r="V27" s="156"/>
      <c r="W27" s="15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62"/>
      <c r="B28" s="164"/>
      <c r="C28" s="170" t="s">
        <v>200</v>
      </c>
      <c r="D28" s="171"/>
      <c r="E28" s="172" t="s">
        <v>203</v>
      </c>
      <c r="F28" s="173"/>
      <c r="G28" s="144"/>
      <c r="H28" s="153"/>
      <c r="I28" s="144"/>
      <c r="J28" s="145"/>
      <c r="K28" s="145"/>
      <c r="L28" s="153"/>
      <c r="M28" s="144"/>
      <c r="N28" s="145"/>
      <c r="O28" s="153"/>
      <c r="P28" s="144"/>
      <c r="Q28" s="145"/>
      <c r="R28" s="145"/>
      <c r="S28" s="145"/>
      <c r="T28" s="145"/>
      <c r="U28" s="158"/>
      <c r="V28" s="156"/>
      <c r="W28" s="157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61">
        <v>3</v>
      </c>
      <c r="B29" s="163">
        <v>3</v>
      </c>
      <c r="C29" s="138" t="s">
        <v>186</v>
      </c>
      <c r="D29" s="139"/>
      <c r="E29" s="140" t="s">
        <v>215</v>
      </c>
      <c r="F29" s="141"/>
      <c r="G29" s="142">
        <v>6</v>
      </c>
      <c r="H29" s="152"/>
      <c r="I29" s="154" t="s">
        <v>223</v>
      </c>
      <c r="J29" s="143"/>
      <c r="K29" s="143"/>
      <c r="L29" s="152"/>
      <c r="M29" s="142">
        <v>521470788</v>
      </c>
      <c r="N29" s="143"/>
      <c r="O29" s="152"/>
      <c r="P29" s="142">
        <v>157</v>
      </c>
      <c r="Q29" s="143"/>
      <c r="R29" s="143"/>
      <c r="S29" s="143"/>
      <c r="T29" s="143"/>
      <c r="U29" s="155" t="s">
        <v>225</v>
      </c>
      <c r="V29" s="156"/>
      <c r="W29" s="157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62"/>
      <c r="B30" s="164"/>
      <c r="C30" s="170" t="s">
        <v>180</v>
      </c>
      <c r="D30" s="171"/>
      <c r="E30" s="172" t="s">
        <v>204</v>
      </c>
      <c r="F30" s="173"/>
      <c r="G30" s="144"/>
      <c r="H30" s="153"/>
      <c r="I30" s="144"/>
      <c r="J30" s="145"/>
      <c r="K30" s="145"/>
      <c r="L30" s="153"/>
      <c r="M30" s="144"/>
      <c r="N30" s="145"/>
      <c r="O30" s="153"/>
      <c r="P30" s="144"/>
      <c r="Q30" s="145"/>
      <c r="R30" s="145"/>
      <c r="S30" s="145"/>
      <c r="T30" s="145"/>
      <c r="U30" s="158"/>
      <c r="V30" s="156"/>
      <c r="W30" s="157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61">
        <v>4</v>
      </c>
      <c r="B31" s="163">
        <v>4</v>
      </c>
      <c r="C31" s="138" t="s">
        <v>184</v>
      </c>
      <c r="D31" s="139"/>
      <c r="E31" s="140" t="s">
        <v>216</v>
      </c>
      <c r="F31" s="141"/>
      <c r="G31" s="142">
        <v>5</v>
      </c>
      <c r="H31" s="152"/>
      <c r="I31" s="154" t="s">
        <v>223</v>
      </c>
      <c r="J31" s="143"/>
      <c r="K31" s="143"/>
      <c r="L31" s="152"/>
      <c r="M31" s="142">
        <v>518916909</v>
      </c>
      <c r="N31" s="143"/>
      <c r="O31" s="152"/>
      <c r="P31" s="142">
        <v>151</v>
      </c>
      <c r="Q31" s="143"/>
      <c r="R31" s="143"/>
      <c r="S31" s="143"/>
      <c r="T31" s="143"/>
      <c r="U31" s="155" t="s">
        <v>225</v>
      </c>
      <c r="V31" s="156"/>
      <c r="W31" s="157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62"/>
      <c r="B32" s="164"/>
      <c r="C32" s="170" t="s">
        <v>178</v>
      </c>
      <c r="D32" s="171"/>
      <c r="E32" s="172" t="s">
        <v>205</v>
      </c>
      <c r="F32" s="173"/>
      <c r="G32" s="144"/>
      <c r="H32" s="153"/>
      <c r="I32" s="144"/>
      <c r="J32" s="145"/>
      <c r="K32" s="145"/>
      <c r="L32" s="153"/>
      <c r="M32" s="144"/>
      <c r="N32" s="145"/>
      <c r="O32" s="153"/>
      <c r="P32" s="144"/>
      <c r="Q32" s="145"/>
      <c r="R32" s="145"/>
      <c r="S32" s="145"/>
      <c r="T32" s="145"/>
      <c r="U32" s="158"/>
      <c r="V32" s="156"/>
      <c r="W32" s="157"/>
      <c r="X32" s="1"/>
      <c r="Y32" s="185" t="s">
        <v>120</v>
      </c>
      <c r="Z32" s="186"/>
      <c r="AA32" s="186"/>
      <c r="AB32" s="186"/>
      <c r="AC32" s="186"/>
      <c r="AD32" s="186"/>
      <c r="AE32" s="186"/>
      <c r="AF32" s="186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61">
        <v>5</v>
      </c>
      <c r="B33" s="163">
        <v>5</v>
      </c>
      <c r="C33" s="138" t="s">
        <v>182</v>
      </c>
      <c r="D33" s="139"/>
      <c r="E33" s="140" t="s">
        <v>217</v>
      </c>
      <c r="F33" s="141"/>
      <c r="G33" s="142">
        <v>5</v>
      </c>
      <c r="H33" s="152"/>
      <c r="I33" s="154" t="s">
        <v>224</v>
      </c>
      <c r="J33" s="143"/>
      <c r="K33" s="143"/>
      <c r="L33" s="152"/>
      <c r="M33" s="142">
        <v>518916916</v>
      </c>
      <c r="N33" s="143"/>
      <c r="O33" s="152"/>
      <c r="P33" s="142">
        <v>142</v>
      </c>
      <c r="Q33" s="143"/>
      <c r="R33" s="143"/>
      <c r="S33" s="143"/>
      <c r="T33" s="143"/>
      <c r="U33" s="155" t="s">
        <v>225</v>
      </c>
      <c r="V33" s="156"/>
      <c r="W33" s="157"/>
      <c r="X33" s="1"/>
      <c r="Y33" s="233">
        <v>1</v>
      </c>
      <c r="Z33" s="143"/>
      <c r="AA33" s="143"/>
      <c r="AB33" s="143"/>
      <c r="AC33" s="143"/>
      <c r="AD33" s="143"/>
      <c r="AE33" s="143"/>
      <c r="AF33" s="143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62"/>
      <c r="B34" s="164"/>
      <c r="C34" s="170" t="s">
        <v>176</v>
      </c>
      <c r="D34" s="171"/>
      <c r="E34" s="172" t="s">
        <v>206</v>
      </c>
      <c r="F34" s="173"/>
      <c r="G34" s="144"/>
      <c r="H34" s="153"/>
      <c r="I34" s="144"/>
      <c r="J34" s="145"/>
      <c r="K34" s="145"/>
      <c r="L34" s="153"/>
      <c r="M34" s="144"/>
      <c r="N34" s="145"/>
      <c r="O34" s="153"/>
      <c r="P34" s="144"/>
      <c r="Q34" s="145"/>
      <c r="R34" s="145"/>
      <c r="S34" s="145"/>
      <c r="T34" s="145"/>
      <c r="U34" s="158"/>
      <c r="V34" s="156"/>
      <c r="W34" s="157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61">
        <v>6</v>
      </c>
      <c r="B35" s="163">
        <v>6</v>
      </c>
      <c r="C35" s="138" t="s">
        <v>182</v>
      </c>
      <c r="D35" s="139"/>
      <c r="E35" s="140" t="s">
        <v>218</v>
      </c>
      <c r="F35" s="141"/>
      <c r="G35" s="142">
        <v>5</v>
      </c>
      <c r="H35" s="152"/>
      <c r="I35" s="154" t="s">
        <v>224</v>
      </c>
      <c r="J35" s="143"/>
      <c r="K35" s="143"/>
      <c r="L35" s="152"/>
      <c r="M35" s="142">
        <v>518916923</v>
      </c>
      <c r="N35" s="143"/>
      <c r="O35" s="152"/>
      <c r="P35" s="142">
        <v>154</v>
      </c>
      <c r="Q35" s="143"/>
      <c r="R35" s="143"/>
      <c r="S35" s="143"/>
      <c r="T35" s="143"/>
      <c r="U35" s="155" t="s">
        <v>225</v>
      </c>
      <c r="V35" s="156"/>
      <c r="W35" s="15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62"/>
      <c r="B36" s="164"/>
      <c r="C36" s="170" t="s">
        <v>176</v>
      </c>
      <c r="D36" s="171"/>
      <c r="E36" s="172" t="s">
        <v>207</v>
      </c>
      <c r="F36" s="173"/>
      <c r="G36" s="144"/>
      <c r="H36" s="153"/>
      <c r="I36" s="144"/>
      <c r="J36" s="145"/>
      <c r="K36" s="145"/>
      <c r="L36" s="153"/>
      <c r="M36" s="144"/>
      <c r="N36" s="145"/>
      <c r="O36" s="153"/>
      <c r="P36" s="144"/>
      <c r="Q36" s="145"/>
      <c r="R36" s="145"/>
      <c r="S36" s="145"/>
      <c r="T36" s="145"/>
      <c r="U36" s="158"/>
      <c r="V36" s="156"/>
      <c r="W36" s="157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61">
        <v>7</v>
      </c>
      <c r="B37" s="163">
        <v>7</v>
      </c>
      <c r="C37" s="138" t="s">
        <v>186</v>
      </c>
      <c r="D37" s="139"/>
      <c r="E37" s="140" t="s">
        <v>218</v>
      </c>
      <c r="F37" s="141"/>
      <c r="G37" s="142">
        <v>3</v>
      </c>
      <c r="H37" s="152"/>
      <c r="I37" s="154" t="s">
        <v>223</v>
      </c>
      <c r="J37" s="143"/>
      <c r="K37" s="143"/>
      <c r="L37" s="152"/>
      <c r="M37" s="142">
        <v>519962066</v>
      </c>
      <c r="N37" s="143"/>
      <c r="O37" s="152"/>
      <c r="P37" s="142">
        <v>131</v>
      </c>
      <c r="Q37" s="143"/>
      <c r="R37" s="143"/>
      <c r="S37" s="143"/>
      <c r="T37" s="143"/>
      <c r="U37" s="155" t="s">
        <v>225</v>
      </c>
      <c r="V37" s="156"/>
      <c r="W37" s="157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62"/>
      <c r="B38" s="164"/>
      <c r="C38" s="170" t="s">
        <v>180</v>
      </c>
      <c r="D38" s="171"/>
      <c r="E38" s="172" t="s">
        <v>208</v>
      </c>
      <c r="F38" s="173"/>
      <c r="G38" s="144"/>
      <c r="H38" s="153"/>
      <c r="I38" s="144"/>
      <c r="J38" s="145"/>
      <c r="K38" s="145"/>
      <c r="L38" s="153"/>
      <c r="M38" s="144"/>
      <c r="N38" s="145"/>
      <c r="O38" s="153"/>
      <c r="P38" s="144"/>
      <c r="Q38" s="145"/>
      <c r="R38" s="145"/>
      <c r="S38" s="145"/>
      <c r="T38" s="145"/>
      <c r="U38" s="158"/>
      <c r="V38" s="156"/>
      <c r="W38" s="157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61">
        <v>8</v>
      </c>
      <c r="B39" s="163">
        <v>8</v>
      </c>
      <c r="C39" s="138" t="s">
        <v>186</v>
      </c>
      <c r="D39" s="139"/>
      <c r="E39" s="140" t="s">
        <v>219</v>
      </c>
      <c r="F39" s="141"/>
      <c r="G39" s="142">
        <v>2</v>
      </c>
      <c r="H39" s="152"/>
      <c r="I39" s="154" t="s">
        <v>223</v>
      </c>
      <c r="J39" s="143"/>
      <c r="K39" s="143"/>
      <c r="L39" s="152"/>
      <c r="M39" s="142">
        <v>520824100</v>
      </c>
      <c r="N39" s="143"/>
      <c r="O39" s="152"/>
      <c r="P39" s="142">
        <v>124</v>
      </c>
      <c r="Q39" s="143"/>
      <c r="R39" s="143"/>
      <c r="S39" s="143"/>
      <c r="T39" s="143"/>
      <c r="U39" s="155" t="s">
        <v>225</v>
      </c>
      <c r="V39" s="156"/>
      <c r="W39" s="15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62"/>
      <c r="B40" s="164"/>
      <c r="C40" s="170" t="s">
        <v>180</v>
      </c>
      <c r="D40" s="171"/>
      <c r="E40" s="172" t="s">
        <v>209</v>
      </c>
      <c r="F40" s="173"/>
      <c r="G40" s="144"/>
      <c r="H40" s="153"/>
      <c r="I40" s="144"/>
      <c r="J40" s="145"/>
      <c r="K40" s="145"/>
      <c r="L40" s="153"/>
      <c r="M40" s="144"/>
      <c r="N40" s="145"/>
      <c r="O40" s="153"/>
      <c r="P40" s="144"/>
      <c r="Q40" s="145"/>
      <c r="R40" s="145"/>
      <c r="S40" s="145"/>
      <c r="T40" s="145"/>
      <c r="U40" s="158"/>
      <c r="V40" s="156"/>
      <c r="W40" s="157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61">
        <v>9</v>
      </c>
      <c r="B41" s="163">
        <v>9</v>
      </c>
      <c r="C41" s="138" t="s">
        <v>220</v>
      </c>
      <c r="D41" s="139"/>
      <c r="E41" s="140" t="s">
        <v>221</v>
      </c>
      <c r="F41" s="141"/>
      <c r="G41" s="142">
        <v>2</v>
      </c>
      <c r="H41" s="152"/>
      <c r="I41" s="154" t="s">
        <v>224</v>
      </c>
      <c r="J41" s="143"/>
      <c r="K41" s="143"/>
      <c r="L41" s="152"/>
      <c r="M41" s="142">
        <v>520856910</v>
      </c>
      <c r="N41" s="143"/>
      <c r="O41" s="152"/>
      <c r="P41" s="142">
        <v>133</v>
      </c>
      <c r="Q41" s="143"/>
      <c r="R41" s="143"/>
      <c r="S41" s="143"/>
      <c r="T41" s="143"/>
      <c r="U41" s="155" t="s">
        <v>225</v>
      </c>
      <c r="V41" s="156"/>
      <c r="W41" s="157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62"/>
      <c r="B42" s="164"/>
      <c r="C42" s="170" t="s">
        <v>201</v>
      </c>
      <c r="D42" s="171"/>
      <c r="E42" s="172" t="s">
        <v>210</v>
      </c>
      <c r="F42" s="173"/>
      <c r="G42" s="144"/>
      <c r="H42" s="153"/>
      <c r="I42" s="144"/>
      <c r="J42" s="145"/>
      <c r="K42" s="145"/>
      <c r="L42" s="153"/>
      <c r="M42" s="144"/>
      <c r="N42" s="145"/>
      <c r="O42" s="153"/>
      <c r="P42" s="144"/>
      <c r="Q42" s="145"/>
      <c r="R42" s="145"/>
      <c r="S42" s="145"/>
      <c r="T42" s="145"/>
      <c r="U42" s="158"/>
      <c r="V42" s="156"/>
      <c r="W42" s="157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61">
        <v>10</v>
      </c>
      <c r="B43" s="163">
        <v>10</v>
      </c>
      <c r="C43" s="138" t="s">
        <v>182</v>
      </c>
      <c r="D43" s="139"/>
      <c r="E43" s="140" t="s">
        <v>222</v>
      </c>
      <c r="F43" s="141"/>
      <c r="G43" s="142">
        <v>2</v>
      </c>
      <c r="H43" s="152"/>
      <c r="I43" s="154" t="s">
        <v>224</v>
      </c>
      <c r="J43" s="143"/>
      <c r="K43" s="143"/>
      <c r="L43" s="152"/>
      <c r="M43" s="142">
        <v>521470795</v>
      </c>
      <c r="N43" s="143"/>
      <c r="O43" s="152"/>
      <c r="P43" s="142">
        <v>128</v>
      </c>
      <c r="Q43" s="143"/>
      <c r="R43" s="143"/>
      <c r="S43" s="143"/>
      <c r="T43" s="143"/>
      <c r="U43" s="155" t="s">
        <v>225</v>
      </c>
      <c r="V43" s="156"/>
      <c r="W43" s="157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62"/>
      <c r="B44" s="164"/>
      <c r="C44" s="170" t="s">
        <v>176</v>
      </c>
      <c r="D44" s="171"/>
      <c r="E44" s="172" t="s">
        <v>211</v>
      </c>
      <c r="F44" s="173"/>
      <c r="G44" s="144"/>
      <c r="H44" s="153"/>
      <c r="I44" s="144"/>
      <c r="J44" s="145"/>
      <c r="K44" s="145"/>
      <c r="L44" s="153"/>
      <c r="M44" s="144"/>
      <c r="N44" s="145"/>
      <c r="O44" s="153"/>
      <c r="P44" s="144"/>
      <c r="Q44" s="145"/>
      <c r="R44" s="145"/>
      <c r="S44" s="145"/>
      <c r="T44" s="145"/>
      <c r="U44" s="158"/>
      <c r="V44" s="156"/>
      <c r="W44" s="157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61">
        <v>11</v>
      </c>
      <c r="B45" s="163"/>
      <c r="C45" s="138"/>
      <c r="D45" s="139"/>
      <c r="E45" s="140"/>
      <c r="F45" s="141"/>
      <c r="G45" s="142"/>
      <c r="H45" s="152"/>
      <c r="I45" s="154"/>
      <c r="J45" s="143"/>
      <c r="K45" s="143"/>
      <c r="L45" s="152"/>
      <c r="M45" s="142"/>
      <c r="N45" s="143"/>
      <c r="O45" s="152"/>
      <c r="P45" s="142"/>
      <c r="Q45" s="143"/>
      <c r="R45" s="143"/>
      <c r="S45" s="143"/>
      <c r="T45" s="143"/>
      <c r="U45" s="155"/>
      <c r="V45" s="156"/>
      <c r="W45" s="157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62"/>
      <c r="B46" s="164"/>
      <c r="C46" s="170"/>
      <c r="D46" s="171"/>
      <c r="E46" s="172"/>
      <c r="F46" s="173"/>
      <c r="G46" s="144"/>
      <c r="H46" s="153"/>
      <c r="I46" s="144"/>
      <c r="J46" s="145"/>
      <c r="K46" s="145"/>
      <c r="L46" s="153"/>
      <c r="M46" s="144"/>
      <c r="N46" s="145"/>
      <c r="O46" s="153"/>
      <c r="P46" s="144"/>
      <c r="Q46" s="145"/>
      <c r="R46" s="145"/>
      <c r="S46" s="145"/>
      <c r="T46" s="145"/>
      <c r="U46" s="158"/>
      <c r="V46" s="156"/>
      <c r="W46" s="157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61">
        <v>12</v>
      </c>
      <c r="B47" s="163"/>
      <c r="C47" s="203"/>
      <c r="D47" s="139"/>
      <c r="E47" s="139"/>
      <c r="F47" s="141"/>
      <c r="G47" s="142"/>
      <c r="H47" s="152"/>
      <c r="I47" s="142"/>
      <c r="J47" s="143"/>
      <c r="K47" s="143"/>
      <c r="L47" s="152"/>
      <c r="M47" s="142"/>
      <c r="N47" s="143"/>
      <c r="O47" s="152"/>
      <c r="P47" s="142"/>
      <c r="Q47" s="143"/>
      <c r="R47" s="143"/>
      <c r="S47" s="143"/>
      <c r="T47" s="143"/>
      <c r="U47" s="158"/>
      <c r="V47" s="156"/>
      <c r="W47" s="157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01"/>
      <c r="B48" s="202"/>
      <c r="C48" s="204"/>
      <c r="D48" s="205"/>
      <c r="E48" s="205"/>
      <c r="F48" s="206"/>
      <c r="G48" s="198"/>
      <c r="H48" s="199"/>
      <c r="I48" s="198"/>
      <c r="J48" s="200"/>
      <c r="K48" s="200"/>
      <c r="L48" s="199"/>
      <c r="M48" s="198"/>
      <c r="N48" s="200"/>
      <c r="O48" s="199"/>
      <c r="P48" s="198"/>
      <c r="Q48" s="200"/>
      <c r="R48" s="200"/>
      <c r="S48" s="200"/>
      <c r="T48" s="200"/>
      <c r="U48" s="158"/>
      <c r="V48" s="156"/>
      <c r="W48" s="157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15">
        <v>13</v>
      </c>
      <c r="B49" s="163"/>
      <c r="C49" s="203"/>
      <c r="D49" s="139"/>
      <c r="E49" s="139"/>
      <c r="F49" s="141"/>
      <c r="G49" s="142"/>
      <c r="H49" s="152"/>
      <c r="I49" s="142"/>
      <c r="J49" s="143"/>
      <c r="K49" s="143"/>
      <c r="L49" s="152"/>
      <c r="M49" s="142"/>
      <c r="N49" s="143"/>
      <c r="O49" s="152"/>
      <c r="P49" s="142"/>
      <c r="Q49" s="143"/>
      <c r="R49" s="143"/>
      <c r="S49" s="143"/>
      <c r="T49" s="152"/>
      <c r="U49" s="158"/>
      <c r="V49" s="156"/>
      <c r="W49" s="15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15"/>
      <c r="B50" s="164"/>
      <c r="C50" s="285"/>
      <c r="D50" s="171"/>
      <c r="E50" s="171"/>
      <c r="F50" s="173"/>
      <c r="G50" s="144"/>
      <c r="H50" s="153"/>
      <c r="I50" s="144"/>
      <c r="J50" s="145"/>
      <c r="K50" s="145"/>
      <c r="L50" s="153"/>
      <c r="M50" s="144"/>
      <c r="N50" s="145"/>
      <c r="O50" s="153"/>
      <c r="P50" s="144"/>
      <c r="Q50" s="145"/>
      <c r="R50" s="145"/>
      <c r="S50" s="145"/>
      <c r="T50" s="153"/>
      <c r="U50" s="158"/>
      <c r="V50" s="156"/>
      <c r="W50" s="157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15">
        <v>14</v>
      </c>
      <c r="B51" s="163"/>
      <c r="C51" s="203"/>
      <c r="D51" s="139"/>
      <c r="E51" s="139"/>
      <c r="F51" s="141"/>
      <c r="G51" s="142"/>
      <c r="H51" s="152"/>
      <c r="I51" s="142"/>
      <c r="J51" s="143"/>
      <c r="K51" s="143"/>
      <c r="L51" s="152"/>
      <c r="M51" s="142"/>
      <c r="N51" s="143"/>
      <c r="O51" s="152"/>
      <c r="P51" s="142"/>
      <c r="Q51" s="143"/>
      <c r="R51" s="143"/>
      <c r="S51" s="143"/>
      <c r="T51" s="143"/>
      <c r="U51" s="158"/>
      <c r="V51" s="156"/>
      <c r="W51" s="157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76"/>
      <c r="B52" s="281"/>
      <c r="C52" s="282"/>
      <c r="D52" s="283"/>
      <c r="E52" s="283"/>
      <c r="F52" s="284"/>
      <c r="G52" s="279"/>
      <c r="H52" s="280"/>
      <c r="I52" s="279"/>
      <c r="J52" s="236"/>
      <c r="K52" s="236"/>
      <c r="L52" s="280"/>
      <c r="M52" s="279"/>
      <c r="N52" s="236"/>
      <c r="O52" s="280"/>
      <c r="P52" s="279"/>
      <c r="Q52" s="236"/>
      <c r="R52" s="236"/>
      <c r="S52" s="236"/>
      <c r="T52" s="236"/>
      <c r="U52" s="292"/>
      <c r="V52" s="293"/>
      <c r="W52" s="29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4" t="s">
        <v>100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6"/>
      <c r="U54" s="2"/>
      <c r="V54" s="207" t="s">
        <v>111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91" t="s">
        <v>234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2"/>
      <c r="V55" s="289">
        <f>LEN(A55)</f>
        <v>89</v>
      </c>
      <c r="W55" s="290"/>
      <c r="X55" s="290"/>
      <c r="Y55" s="290"/>
      <c r="Z55" s="290"/>
      <c r="AA55" s="290"/>
      <c r="AB55" s="290"/>
      <c r="AC55" s="290"/>
      <c r="AD55" s="290"/>
      <c r="AE55" s="290"/>
      <c r="AF55" s="29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S1" sqref="AS1:BE1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301" t="s">
        <v>132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2" t="s">
        <v>169</v>
      </c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</row>
    <row r="2" spans="1:59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</row>
    <row r="3" spans="1:59" ht="9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</row>
    <row r="4" spans="1:59" ht="12" customHeight="1"/>
    <row r="5" spans="1:59" ht="28">
      <c r="A5" s="55"/>
      <c r="B5" s="303" t="s">
        <v>133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55"/>
      <c r="BG5" s="55"/>
    </row>
    <row r="6" spans="1:59" ht="11.25" customHeight="1">
      <c r="B6" s="56" t="s">
        <v>134</v>
      </c>
    </row>
    <row r="7" spans="1:59" ht="12.75" customHeight="1">
      <c r="B7" s="304" t="str">
        <f>IF(入力!AE3="","",入力!AE3)</f>
        <v>茨城県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6"/>
      <c r="AW7" s="57"/>
      <c r="AX7" s="313" t="str">
        <f>IF(入力!J3="","",入力!J3)</f>
        <v>男子</v>
      </c>
      <c r="AY7" s="314"/>
      <c r="AZ7" s="314"/>
      <c r="BA7" s="314"/>
      <c r="BB7" s="314"/>
      <c r="BC7" s="314"/>
      <c r="BD7" s="314"/>
      <c r="BE7" s="315"/>
      <c r="BF7" s="57"/>
    </row>
    <row r="8" spans="1:59" ht="13.5" customHeight="1">
      <c r="B8" s="307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9"/>
      <c r="R8" s="322" t="s">
        <v>135</v>
      </c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X8" s="316"/>
      <c r="AY8" s="317"/>
      <c r="AZ8" s="317"/>
      <c r="BA8" s="317"/>
      <c r="BB8" s="317"/>
      <c r="BC8" s="317"/>
      <c r="BD8" s="317"/>
      <c r="BE8" s="318"/>
    </row>
    <row r="9" spans="1:59" ht="7.4" customHeight="1">
      <c r="B9" s="310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X9" s="319"/>
      <c r="AY9" s="320"/>
      <c r="AZ9" s="320"/>
      <c r="BA9" s="320"/>
      <c r="BB9" s="320"/>
      <c r="BC9" s="320"/>
      <c r="BD9" s="320"/>
      <c r="BE9" s="321"/>
    </row>
    <row r="10" spans="1:59" ht="6" customHeight="1"/>
    <row r="11" spans="1:59" ht="5.25" customHeight="1">
      <c r="F11" s="58"/>
      <c r="G11" s="352">
        <v>38</v>
      </c>
      <c r="H11" s="353"/>
      <c r="I11" s="354"/>
      <c r="J11" s="58"/>
    </row>
    <row r="12" spans="1:59" ht="12" customHeight="1">
      <c r="E12" s="58" t="s">
        <v>136</v>
      </c>
      <c r="F12" s="58"/>
      <c r="G12" s="355"/>
      <c r="H12" s="356"/>
      <c r="I12" s="357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8"/>
      <c r="H13" s="359"/>
      <c r="I13" s="36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1" t="s">
        <v>138</v>
      </c>
      <c r="C15" s="362"/>
      <c r="D15" s="362"/>
      <c r="E15" s="362"/>
      <c r="F15" s="363"/>
      <c r="G15" s="367" t="str">
        <f>IF(入力!C2="","",入力!C2)</f>
        <v>マカベバレーボールスポーツシュネンダン</v>
      </c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9"/>
      <c r="X15" s="370" t="s">
        <v>139</v>
      </c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61" t="s">
        <v>140</v>
      </c>
      <c r="AJ15" s="362"/>
      <c r="AK15" s="362"/>
      <c r="AL15" s="362"/>
      <c r="AM15" s="374" t="str">
        <f>IF(入力!P3="","",入力!P3)</f>
        <v>桜川市</v>
      </c>
      <c r="AN15" s="375"/>
      <c r="AO15" s="375"/>
      <c r="AP15" s="375"/>
      <c r="AQ15" s="375"/>
      <c r="AR15" s="375"/>
      <c r="AS15" s="375"/>
      <c r="AT15" s="376"/>
      <c r="AU15" s="323" t="s">
        <v>141</v>
      </c>
      <c r="AV15" s="324"/>
      <c r="AW15" s="324"/>
      <c r="AX15" s="325"/>
      <c r="AY15" s="332" t="str">
        <f>IF(入力!P5="","",入力!P5)</f>
        <v>ＪＲ水戸線</v>
      </c>
      <c r="AZ15" s="333"/>
      <c r="BA15" s="333"/>
      <c r="BB15" s="333"/>
      <c r="BC15" s="333"/>
      <c r="BD15" s="333"/>
      <c r="BE15" s="336" t="s">
        <v>142</v>
      </c>
    </row>
    <row r="16" spans="1:59" ht="17.149999999999999" customHeight="1">
      <c r="B16" s="364"/>
      <c r="C16" s="365"/>
      <c r="D16" s="365"/>
      <c r="E16" s="365"/>
      <c r="F16" s="366"/>
      <c r="G16" s="338" t="str">
        <f>IF(入力!C3="","",入力!C3)</f>
        <v>真壁バレーボールスポーツ少年団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344">
        <f>IF(入力!C4="","",入力!C4)</f>
        <v>430173081</v>
      </c>
      <c r="Y16" s="345"/>
      <c r="Z16" s="345"/>
      <c r="AA16" s="345"/>
      <c r="AB16" s="345"/>
      <c r="AC16" s="345"/>
      <c r="AD16" s="345"/>
      <c r="AE16" s="345"/>
      <c r="AF16" s="345"/>
      <c r="AG16" s="345"/>
      <c r="AH16" s="346"/>
      <c r="AI16" s="364"/>
      <c r="AJ16" s="365"/>
      <c r="AK16" s="365"/>
      <c r="AL16" s="365"/>
      <c r="AM16" s="377"/>
      <c r="AN16" s="378"/>
      <c r="AO16" s="378"/>
      <c r="AP16" s="378"/>
      <c r="AQ16" s="378"/>
      <c r="AR16" s="378"/>
      <c r="AS16" s="378"/>
      <c r="AT16" s="379"/>
      <c r="AU16" s="326"/>
      <c r="AV16" s="327"/>
      <c r="AW16" s="327"/>
      <c r="AX16" s="328"/>
      <c r="AY16" s="334"/>
      <c r="AZ16" s="335"/>
      <c r="BA16" s="335"/>
      <c r="BB16" s="335"/>
      <c r="BC16" s="335"/>
      <c r="BD16" s="335"/>
      <c r="BE16" s="337"/>
    </row>
    <row r="17" spans="2:59" ht="17.149999999999999" customHeight="1" thickBot="1">
      <c r="B17" s="364"/>
      <c r="C17" s="365"/>
      <c r="D17" s="365"/>
      <c r="E17" s="365"/>
      <c r="F17" s="366"/>
      <c r="G17" s="341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3"/>
      <c r="X17" s="347" t="str">
        <f>IF(入力!C5="","",入力!C5)</f>
        <v/>
      </c>
      <c r="Y17" s="348"/>
      <c r="Z17" s="348"/>
      <c r="AA17" s="348"/>
      <c r="AB17" s="348"/>
      <c r="AC17" s="348"/>
      <c r="AD17" s="348"/>
      <c r="AE17" s="348"/>
      <c r="AF17" s="348"/>
      <c r="AG17" s="348"/>
      <c r="AH17" s="349"/>
      <c r="AI17" s="372"/>
      <c r="AJ17" s="373"/>
      <c r="AK17" s="373"/>
      <c r="AL17" s="373"/>
      <c r="AM17" s="380"/>
      <c r="AN17" s="381"/>
      <c r="AO17" s="381"/>
      <c r="AP17" s="381"/>
      <c r="AQ17" s="381"/>
      <c r="AR17" s="381"/>
      <c r="AS17" s="381"/>
      <c r="AT17" s="382"/>
      <c r="AU17" s="329"/>
      <c r="AV17" s="330"/>
      <c r="AW17" s="330"/>
      <c r="AX17" s="331"/>
      <c r="AY17" s="350" t="str">
        <f>IF(入力!AE5="","",入力!AE5)</f>
        <v>岩瀬</v>
      </c>
      <c r="AZ17" s="351"/>
      <c r="BA17" s="351"/>
      <c r="BB17" s="351"/>
      <c r="BC17" s="351"/>
      <c r="BD17" s="351"/>
      <c r="BE17" s="64" t="s">
        <v>143</v>
      </c>
    </row>
    <row r="18" spans="2:59" ht="15" customHeight="1">
      <c r="B18" s="399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1" t="s">
        <v>144</v>
      </c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2" t="s">
        <v>145</v>
      </c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 t="s">
        <v>79</v>
      </c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3"/>
    </row>
    <row r="19" spans="2:59" ht="14.5" customHeight="1">
      <c r="B19" s="386" t="s">
        <v>146</v>
      </c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8"/>
      <c r="N19" s="392" t="str">
        <f>IF(入力!J7="","",入力!J7)</f>
        <v/>
      </c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4"/>
      <c r="AC19" s="392" t="str">
        <f>IF(入力!J9="","",入力!J9)</f>
        <v/>
      </c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4"/>
      <c r="AR19" s="392" t="str">
        <f>IF(入力!J11="","",入力!J11)</f>
        <v/>
      </c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5"/>
      <c r="BG19" s="65"/>
    </row>
    <row r="20" spans="2:59" ht="14.5" customHeight="1">
      <c r="B20" s="389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1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83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5"/>
    </row>
    <row r="21" spans="2:59" ht="14.5" customHeight="1">
      <c r="B21" s="386" t="s">
        <v>147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8"/>
      <c r="N21" s="392" t="str">
        <f>IF(入力!M7="","",入力!M7)</f>
        <v>0378481</v>
      </c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4"/>
      <c r="AC21" s="392" t="str">
        <f>IF(入力!M9="","",入力!M9)</f>
        <v>0426532</v>
      </c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3"/>
      <c r="AQ21" s="394"/>
      <c r="AR21" s="392" t="str">
        <f>IF(入力!M11="","",入力!M11)</f>
        <v/>
      </c>
      <c r="AS21" s="393"/>
      <c r="AT21" s="393"/>
      <c r="AU21" s="393"/>
      <c r="AV21" s="393"/>
      <c r="AW21" s="393"/>
      <c r="AX21" s="393"/>
      <c r="AY21" s="393"/>
      <c r="AZ21" s="393"/>
      <c r="BA21" s="393"/>
      <c r="BB21" s="393"/>
      <c r="BC21" s="393"/>
      <c r="BD21" s="393"/>
      <c r="BE21" s="393"/>
      <c r="BF21" s="395"/>
      <c r="BG21" s="65"/>
    </row>
    <row r="22" spans="2:59" ht="14.5" customHeight="1"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1"/>
      <c r="N22" s="383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96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  <c r="AP22" s="397"/>
      <c r="AQ22" s="397"/>
      <c r="AR22" s="397"/>
      <c r="AS22" s="397"/>
      <c r="AT22" s="397"/>
      <c r="AU22" s="397"/>
      <c r="AV22" s="397"/>
      <c r="AW22" s="397"/>
      <c r="AX22" s="397"/>
      <c r="AY22" s="397"/>
      <c r="AZ22" s="397"/>
      <c r="BA22" s="397"/>
      <c r="BB22" s="397"/>
      <c r="BC22" s="397"/>
      <c r="BD22" s="397"/>
      <c r="BE22" s="398"/>
    </row>
    <row r="23" spans="2:59" ht="15" customHeight="1" thickBot="1">
      <c r="B23" s="413" t="s">
        <v>148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5">
        <f>IF(入力!G7="","",入力!G7)</f>
        <v>506662380</v>
      </c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>
        <f>IF(入力!G9="","",入力!G9)</f>
        <v>514939751</v>
      </c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>
        <f>IF(入力!G11="","",入力!G11)</f>
        <v>520721461</v>
      </c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6"/>
    </row>
    <row r="24" spans="2:59" ht="12" customHeight="1">
      <c r="B24" s="323" t="s">
        <v>149</v>
      </c>
      <c r="C24" s="324"/>
      <c r="D24" s="324"/>
      <c r="E24" s="324"/>
      <c r="F24" s="325"/>
      <c r="G24" s="417" t="str">
        <f>IF(AND(入力!C7&lt;&gt;"",入力!E7&lt;&gt;""),入力!C7&amp;" "&amp;入力!E7,"")</f>
        <v>オオバ マサミ</v>
      </c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9"/>
      <c r="S24" s="420">
        <f>IF(入力!AT7="","",入力!AT7)</f>
        <v>44</v>
      </c>
      <c r="T24" s="421"/>
      <c r="U24" s="422"/>
      <c r="V24" s="362" t="s">
        <v>51</v>
      </c>
      <c r="W24" s="362"/>
      <c r="X24" s="362"/>
      <c r="Y24" s="66" t="s">
        <v>7</v>
      </c>
      <c r="Z24" s="67"/>
      <c r="AA24" s="406" t="str">
        <f>IF(入力!R7="","",入力!R7)</f>
        <v>300</v>
      </c>
      <c r="AB24" s="406"/>
      <c r="AC24" s="406"/>
      <c r="AD24" s="406"/>
      <c r="AE24" s="68" t="s">
        <v>8</v>
      </c>
      <c r="AF24" s="406" t="str">
        <f>IF(入力!W7="","",入力!W7)</f>
        <v>4405</v>
      </c>
      <c r="AG24" s="406"/>
      <c r="AH24" s="406"/>
      <c r="AI24" s="406"/>
      <c r="AJ24" s="406"/>
      <c r="AK24" s="69"/>
      <c r="AL24" s="69"/>
      <c r="AM24" s="69"/>
      <c r="AN24" s="69"/>
      <c r="AO24" s="69"/>
      <c r="AP24" s="69"/>
      <c r="AQ24" s="69"/>
      <c r="AR24" s="69"/>
      <c r="AS24" s="70"/>
      <c r="AT24" s="404" t="s">
        <v>150</v>
      </c>
      <c r="AU24" s="402"/>
      <c r="AV24" s="402"/>
      <c r="AW24" s="71" t="s">
        <v>9</v>
      </c>
      <c r="AX24" s="406" t="str">
        <f>IF(入力!AL7="","",入力!AL7)</f>
        <v>090</v>
      </c>
      <c r="AY24" s="406"/>
      <c r="AZ24" s="406"/>
      <c r="BA24" s="406"/>
      <c r="BB24" s="406"/>
      <c r="BC24" s="406"/>
      <c r="BD24" s="406"/>
      <c r="BE24" s="72" t="s">
        <v>10</v>
      </c>
    </row>
    <row r="25" spans="2:59" ht="19.5" customHeight="1">
      <c r="B25" s="389"/>
      <c r="C25" s="390"/>
      <c r="D25" s="390"/>
      <c r="E25" s="390"/>
      <c r="F25" s="391"/>
      <c r="G25" s="358" t="str">
        <f>IF(AND(入力!C8&lt;&gt;"",入力!E8&lt;&gt;""),入力!C8&amp;" "&amp;入力!E8,"")</f>
        <v>大場 昌己</v>
      </c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60"/>
      <c r="S25" s="423"/>
      <c r="T25" s="424"/>
      <c r="U25" s="425"/>
      <c r="V25" s="426"/>
      <c r="W25" s="426"/>
      <c r="X25" s="426"/>
      <c r="Y25" s="407" t="str">
        <f>IF(入力!P8="","",入力!P8)</f>
        <v>茨城県桜川市真壁町桜井298番地5</v>
      </c>
      <c r="Z25" s="408"/>
      <c r="AA25" s="408"/>
      <c r="AB25" s="408"/>
      <c r="AC25" s="408"/>
      <c r="AD25" s="408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9"/>
      <c r="AT25" s="405"/>
      <c r="AU25" s="405"/>
      <c r="AV25" s="405"/>
      <c r="AW25" s="410" t="str">
        <f>IF(入力!AK8="","",入力!AK8)</f>
        <v>4373</v>
      </c>
      <c r="AX25" s="411"/>
      <c r="AY25" s="411"/>
      <c r="AZ25" s="411"/>
      <c r="BA25" s="73" t="s">
        <v>8</v>
      </c>
      <c r="BB25" s="411" t="str">
        <f>IF(入力!AP8="","",入力!AP8)</f>
        <v>9415</v>
      </c>
      <c r="BC25" s="411"/>
      <c r="BD25" s="411"/>
      <c r="BE25" s="412"/>
    </row>
    <row r="26" spans="2:59" ht="12" customHeight="1">
      <c r="B26" s="428" t="s">
        <v>145</v>
      </c>
      <c r="C26" s="387"/>
      <c r="D26" s="387"/>
      <c r="E26" s="387"/>
      <c r="F26" s="388"/>
      <c r="G26" s="429" t="str">
        <f>IF(AND(入力!C9&lt;&gt;"",入力!E9&lt;&gt;""),入力!C9&amp;" "&amp;入力!E9,"")</f>
        <v>ワタナベ ケンイチ</v>
      </c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1"/>
      <c r="S26" s="432">
        <f>IF(入力!AT9="","",入力!AT9)</f>
        <v>44</v>
      </c>
      <c r="T26" s="433"/>
      <c r="U26" s="434"/>
      <c r="V26" s="435" t="s">
        <v>51</v>
      </c>
      <c r="W26" s="435"/>
      <c r="X26" s="435"/>
      <c r="Y26" s="74" t="s">
        <v>7</v>
      </c>
      <c r="Z26" s="75"/>
      <c r="AA26" s="436" t="str">
        <f>IF(入力!R9="","",入力!R9)</f>
        <v>300</v>
      </c>
      <c r="AB26" s="436"/>
      <c r="AC26" s="436"/>
      <c r="AD26" s="436"/>
      <c r="AE26" s="76" t="s">
        <v>8</v>
      </c>
      <c r="AF26" s="436" t="str">
        <f>IF(入力!W9="","",入力!W9)</f>
        <v>4411</v>
      </c>
      <c r="AG26" s="436"/>
      <c r="AH26" s="436"/>
      <c r="AI26" s="436"/>
      <c r="AJ26" s="436"/>
      <c r="AK26" s="77"/>
      <c r="AL26" s="77"/>
      <c r="AM26" s="77"/>
      <c r="AN26" s="77"/>
      <c r="AO26" s="77"/>
      <c r="AP26" s="77"/>
      <c r="AQ26" s="77"/>
      <c r="AR26" s="77"/>
      <c r="AS26" s="78"/>
      <c r="AT26" s="427" t="s">
        <v>150</v>
      </c>
      <c r="AU26" s="405"/>
      <c r="AV26" s="405"/>
      <c r="AW26" s="79" t="s">
        <v>9</v>
      </c>
      <c r="AX26" s="348" t="str">
        <f>IF(入力!AL9="","",入力!AL9)</f>
        <v>090</v>
      </c>
      <c r="AY26" s="348"/>
      <c r="AZ26" s="348"/>
      <c r="BA26" s="348"/>
      <c r="BB26" s="348"/>
      <c r="BC26" s="348"/>
      <c r="BD26" s="348"/>
      <c r="BE26" s="80" t="s">
        <v>10</v>
      </c>
    </row>
    <row r="27" spans="2:59" ht="19.5" customHeight="1">
      <c r="B27" s="389"/>
      <c r="C27" s="390"/>
      <c r="D27" s="390"/>
      <c r="E27" s="390"/>
      <c r="F27" s="391"/>
      <c r="G27" s="358" t="str">
        <f>IF(AND(入力!C10&lt;&gt;"",入力!E10&lt;&gt;""),入力!C10&amp;" "&amp;入力!E10,"")</f>
        <v>渡辺 健一</v>
      </c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60"/>
      <c r="S27" s="423"/>
      <c r="T27" s="424"/>
      <c r="U27" s="425"/>
      <c r="V27" s="426"/>
      <c r="W27" s="426"/>
      <c r="X27" s="426"/>
      <c r="Y27" s="407" t="str">
        <f>IF(入力!P10="","",入力!P10)</f>
        <v>茨城県桜川市真壁町田145番地1</v>
      </c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9"/>
      <c r="AT27" s="405"/>
      <c r="AU27" s="405"/>
      <c r="AV27" s="405"/>
      <c r="AW27" s="410" t="str">
        <f>IF(入力!AK10="","",入力!AK10)</f>
        <v>2558</v>
      </c>
      <c r="AX27" s="411"/>
      <c r="AY27" s="411"/>
      <c r="AZ27" s="411"/>
      <c r="BA27" s="73" t="s">
        <v>8</v>
      </c>
      <c r="BB27" s="411" t="str">
        <f>IF(入力!AP10="","",入力!AP10)</f>
        <v>4393</v>
      </c>
      <c r="BC27" s="411"/>
      <c r="BD27" s="411"/>
      <c r="BE27" s="412"/>
    </row>
    <row r="28" spans="2:59" ht="12" customHeight="1">
      <c r="B28" s="440" t="s">
        <v>79</v>
      </c>
      <c r="C28" s="441"/>
      <c r="D28" s="441"/>
      <c r="E28" s="441"/>
      <c r="F28" s="442"/>
      <c r="G28" s="429" t="str">
        <f>IF(AND(入力!C11&lt;&gt;"",入力!E11&lt;&gt;""),入力!C11&amp;" "&amp;入力!E11,"")</f>
        <v>マスブチ マサユキ</v>
      </c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1"/>
      <c r="S28" s="432">
        <f>IF(入力!AT11="","",入力!AT11)</f>
        <v>39</v>
      </c>
      <c r="T28" s="433"/>
      <c r="U28" s="434"/>
      <c r="V28" s="435" t="s">
        <v>51</v>
      </c>
      <c r="W28" s="435"/>
      <c r="X28" s="435"/>
      <c r="Y28" s="74" t="s">
        <v>7</v>
      </c>
      <c r="Z28" s="75"/>
      <c r="AA28" s="436" t="str">
        <f>IF(入力!R11="","",入力!R11)</f>
        <v>300</v>
      </c>
      <c r="AB28" s="436"/>
      <c r="AC28" s="436"/>
      <c r="AD28" s="436"/>
      <c r="AE28" s="76" t="s">
        <v>8</v>
      </c>
      <c r="AF28" s="436" t="str">
        <f>IF(入力!W11="","",入力!W11)</f>
        <v>4417</v>
      </c>
      <c r="AG28" s="436"/>
      <c r="AH28" s="436"/>
      <c r="AI28" s="436"/>
      <c r="AJ28" s="436"/>
      <c r="AK28" s="77"/>
      <c r="AL28" s="77"/>
      <c r="AM28" s="77"/>
      <c r="AN28" s="77"/>
      <c r="AO28" s="77"/>
      <c r="AP28" s="77"/>
      <c r="AQ28" s="77"/>
      <c r="AR28" s="77"/>
      <c r="AS28" s="78"/>
      <c r="AT28" s="427" t="s">
        <v>150</v>
      </c>
      <c r="AU28" s="405"/>
      <c r="AV28" s="405"/>
      <c r="AW28" s="79" t="s">
        <v>9</v>
      </c>
      <c r="AX28" s="348" t="str">
        <f>IF(入力!AL11="","",入力!AL11)</f>
        <v>090</v>
      </c>
      <c r="AY28" s="348"/>
      <c r="AZ28" s="348"/>
      <c r="BA28" s="348"/>
      <c r="BB28" s="348"/>
      <c r="BC28" s="348"/>
      <c r="BD28" s="348"/>
      <c r="BE28" s="80" t="s">
        <v>10</v>
      </c>
    </row>
    <row r="29" spans="2:59" ht="19.5" customHeight="1">
      <c r="B29" s="443"/>
      <c r="C29" s="444"/>
      <c r="D29" s="444"/>
      <c r="E29" s="444"/>
      <c r="F29" s="445"/>
      <c r="G29" s="437" t="str">
        <f>IF(AND(入力!C12&lt;&gt;"",入力!E12&lt;&gt;""),入力!C12&amp;" "&amp;入力!E12,"")</f>
        <v>増渕 雅之</v>
      </c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9"/>
      <c r="S29" s="423"/>
      <c r="T29" s="424"/>
      <c r="U29" s="425"/>
      <c r="V29" s="426"/>
      <c r="W29" s="426"/>
      <c r="X29" s="426"/>
      <c r="Y29" s="407" t="str">
        <f>IF(入力!P12="","",入力!P12)</f>
        <v>茨城県桜川市真壁町飯塚903番地1</v>
      </c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9"/>
      <c r="AT29" s="405"/>
      <c r="AU29" s="405"/>
      <c r="AV29" s="405"/>
      <c r="AW29" s="410" t="str">
        <f>IF(入力!AK12="","",入力!AK12)</f>
        <v>1615</v>
      </c>
      <c r="AX29" s="411"/>
      <c r="AY29" s="411"/>
      <c r="AZ29" s="411"/>
      <c r="BA29" s="73" t="s">
        <v>8</v>
      </c>
      <c r="BB29" s="411" t="str">
        <f>IF(入力!AP12="","",入力!AP12)</f>
        <v>7575</v>
      </c>
      <c r="BC29" s="411"/>
      <c r="BD29" s="411"/>
      <c r="BE29" s="412"/>
    </row>
    <row r="30" spans="2:59" ht="12" customHeight="1">
      <c r="B30" s="428" t="s">
        <v>151</v>
      </c>
      <c r="C30" s="387"/>
      <c r="D30" s="387"/>
      <c r="E30" s="387"/>
      <c r="F30" s="388"/>
      <c r="G30" s="429" t="str">
        <f>IF(AND(入力!C15&lt;&gt;"",入力!E15&lt;&gt;""),入力!C15&amp;" "&amp;入力!E15,"")</f>
        <v>オオバ マサミ</v>
      </c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1"/>
      <c r="S30" s="446" t="s">
        <v>152</v>
      </c>
      <c r="T30" s="447"/>
      <c r="U30" s="447"/>
      <c r="V30" s="447"/>
      <c r="W30" s="447"/>
      <c r="X30" s="447"/>
      <c r="Y30" s="450" t="str">
        <f>IF(入力!J15="","",入力!J15)</f>
        <v>makabe.jvc@gmail.com</v>
      </c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2"/>
      <c r="AT30" s="427" t="s">
        <v>150</v>
      </c>
      <c r="AU30" s="405"/>
      <c r="AV30" s="405"/>
      <c r="AW30" s="79" t="s">
        <v>9</v>
      </c>
      <c r="AX30" s="348" t="str">
        <f>IF(入力!AL15="","",入力!AL15)</f>
        <v>090</v>
      </c>
      <c r="AY30" s="348"/>
      <c r="AZ30" s="348"/>
      <c r="BA30" s="348"/>
      <c r="BB30" s="348"/>
      <c r="BC30" s="348"/>
      <c r="BD30" s="348"/>
      <c r="BE30" s="80" t="s">
        <v>10</v>
      </c>
    </row>
    <row r="31" spans="2:59" ht="19.5" customHeight="1" thickBot="1">
      <c r="B31" s="329"/>
      <c r="C31" s="330"/>
      <c r="D31" s="330"/>
      <c r="E31" s="330"/>
      <c r="F31" s="331"/>
      <c r="G31" s="456" t="str">
        <f>IF(AND(入力!C16&lt;&gt;"",入力!E16&lt;&gt;""),入力!C16&amp;" "&amp;入力!E16,"")</f>
        <v>大場 昌己</v>
      </c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8"/>
      <c r="S31" s="448"/>
      <c r="T31" s="449"/>
      <c r="U31" s="449"/>
      <c r="V31" s="449"/>
      <c r="W31" s="449"/>
      <c r="X31" s="449"/>
      <c r="Y31" s="453"/>
      <c r="Z31" s="454"/>
      <c r="AA31" s="454"/>
      <c r="AB31" s="454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54"/>
      <c r="AN31" s="454"/>
      <c r="AO31" s="454"/>
      <c r="AP31" s="454"/>
      <c r="AQ31" s="454"/>
      <c r="AR31" s="454"/>
      <c r="AS31" s="455"/>
      <c r="AT31" s="414"/>
      <c r="AU31" s="414"/>
      <c r="AV31" s="414"/>
      <c r="AW31" s="459" t="str">
        <f>IF(入力!AK16="","",入力!AK16)</f>
        <v>4373</v>
      </c>
      <c r="AX31" s="460"/>
      <c r="AY31" s="460"/>
      <c r="AZ31" s="460"/>
      <c r="BA31" s="81" t="s">
        <v>8</v>
      </c>
      <c r="BB31" s="460" t="str">
        <f>IF(入力!AP16="","",入力!AP16)</f>
        <v>9415</v>
      </c>
      <c r="BC31" s="460"/>
      <c r="BD31" s="460"/>
      <c r="BE31" s="461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5" t="s">
        <v>5</v>
      </c>
      <c r="C34" s="401"/>
      <c r="D34" s="401"/>
      <c r="E34" s="401" t="s">
        <v>155</v>
      </c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401" t="s">
        <v>6</v>
      </c>
      <c r="Q34" s="401"/>
      <c r="R34" s="401"/>
      <c r="S34" s="496" t="s">
        <v>20</v>
      </c>
      <c r="T34" s="324"/>
      <c r="U34" s="324"/>
      <c r="V34" s="496" t="s">
        <v>156</v>
      </c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5"/>
      <c r="AL34" s="324" t="s">
        <v>157</v>
      </c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5"/>
      <c r="AY34" s="401" t="s">
        <v>158</v>
      </c>
      <c r="AZ34" s="401"/>
      <c r="BA34" s="401"/>
      <c r="BB34" s="401"/>
      <c r="BC34" s="401"/>
      <c r="BD34" s="401"/>
      <c r="BE34" s="462"/>
    </row>
    <row r="35" spans="2:57" ht="11.5" customHeight="1">
      <c r="B35" s="463" t="str">
        <f>IF(入力!B25="","",入力!B25)</f>
        <v>①</v>
      </c>
      <c r="C35" s="464"/>
      <c r="D35" s="465"/>
      <c r="E35" s="469" t="str">
        <f>IF(AND(入力!C25&lt;&gt;"",入力!E25&lt;&gt;""),入力!C25&amp;" "&amp;入力!E25,"")</f>
        <v>マスブチ タイセイ</v>
      </c>
      <c r="F35" s="470"/>
      <c r="G35" s="470"/>
      <c r="H35" s="470"/>
      <c r="I35" s="470"/>
      <c r="J35" s="470"/>
      <c r="K35" s="470"/>
      <c r="L35" s="470"/>
      <c r="M35" s="470"/>
      <c r="N35" s="470"/>
      <c r="O35" s="471"/>
      <c r="P35" s="472">
        <f>IF(入力!G25="","",入力!G25)</f>
        <v>6</v>
      </c>
      <c r="Q35" s="473"/>
      <c r="R35" s="474"/>
      <c r="S35" s="478" t="str">
        <f>IF(入力!U25="","",入力!U25)</f>
        <v>男</v>
      </c>
      <c r="T35" s="464"/>
      <c r="U35" s="465"/>
      <c r="V35" s="480" t="str">
        <f>IF(入力!I25="","",入力!I25)</f>
        <v>桜川市立桃山学園</v>
      </c>
      <c r="W35" s="481"/>
      <c r="X35" s="481"/>
      <c r="Y35" s="481"/>
      <c r="Z35" s="481"/>
      <c r="AA35" s="481"/>
      <c r="AB35" s="481"/>
      <c r="AC35" s="481"/>
      <c r="AD35" s="481"/>
      <c r="AE35" s="481"/>
      <c r="AF35" s="481"/>
      <c r="AG35" s="481"/>
      <c r="AH35" s="481"/>
      <c r="AI35" s="481"/>
      <c r="AJ35" s="481"/>
      <c r="AK35" s="482"/>
      <c r="AL35" s="478">
        <f>IF(入力!M25="","",入力!M25)</f>
        <v>516987442</v>
      </c>
      <c r="AM35" s="464"/>
      <c r="AN35" s="464"/>
      <c r="AO35" s="464"/>
      <c r="AP35" s="464"/>
      <c r="AQ35" s="464"/>
      <c r="AR35" s="464"/>
      <c r="AS35" s="464"/>
      <c r="AT35" s="464"/>
      <c r="AU35" s="464"/>
      <c r="AV35" s="464"/>
      <c r="AW35" s="464"/>
      <c r="AX35" s="465"/>
      <c r="AY35" s="486">
        <f>IF(入力!P25="","",入力!P25)</f>
        <v>151</v>
      </c>
      <c r="AZ35" s="487"/>
      <c r="BA35" s="487"/>
      <c r="BB35" s="487"/>
      <c r="BC35" s="487"/>
      <c r="BD35" s="487"/>
      <c r="BE35" s="488"/>
    </row>
    <row r="36" spans="2:57" ht="20.149999999999999" customHeight="1">
      <c r="B36" s="466"/>
      <c r="C36" s="467"/>
      <c r="D36" s="468"/>
      <c r="E36" s="492" t="str">
        <f>IF(AND(入力!C26&lt;&gt;"",入力!E26&lt;&gt;""),入力!C26&amp;" "&amp;入力!E26,"")</f>
        <v>増渕 泰誠</v>
      </c>
      <c r="F36" s="493"/>
      <c r="G36" s="493"/>
      <c r="H36" s="493"/>
      <c r="I36" s="493"/>
      <c r="J36" s="493"/>
      <c r="K36" s="493"/>
      <c r="L36" s="493"/>
      <c r="M36" s="493"/>
      <c r="N36" s="493"/>
      <c r="O36" s="494"/>
      <c r="P36" s="475"/>
      <c r="Q36" s="476"/>
      <c r="R36" s="477"/>
      <c r="S36" s="479"/>
      <c r="T36" s="467"/>
      <c r="U36" s="468"/>
      <c r="V36" s="483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5"/>
      <c r="AL36" s="479"/>
      <c r="AM36" s="467"/>
      <c r="AN36" s="467"/>
      <c r="AO36" s="467"/>
      <c r="AP36" s="467"/>
      <c r="AQ36" s="467"/>
      <c r="AR36" s="467"/>
      <c r="AS36" s="467"/>
      <c r="AT36" s="467"/>
      <c r="AU36" s="467"/>
      <c r="AV36" s="467"/>
      <c r="AW36" s="467"/>
      <c r="AX36" s="468"/>
      <c r="AY36" s="489"/>
      <c r="AZ36" s="490"/>
      <c r="BA36" s="490"/>
      <c r="BB36" s="490"/>
      <c r="BC36" s="490"/>
      <c r="BD36" s="490"/>
      <c r="BE36" s="491"/>
    </row>
    <row r="37" spans="2:57" ht="11.5" customHeight="1">
      <c r="B37" s="500">
        <f>IF(入力!B27="","",入力!B27)</f>
        <v>2</v>
      </c>
      <c r="C37" s="501"/>
      <c r="D37" s="502"/>
      <c r="E37" s="514" t="str">
        <f>IF(AND(入力!C27&lt;&gt;"",入力!E27&lt;&gt;""),入力!C27&amp;" "&amp;入力!E27,"")</f>
        <v>ササザワ ヤマト</v>
      </c>
      <c r="F37" s="515"/>
      <c r="G37" s="515"/>
      <c r="H37" s="515"/>
      <c r="I37" s="515"/>
      <c r="J37" s="515"/>
      <c r="K37" s="515"/>
      <c r="L37" s="515"/>
      <c r="M37" s="515"/>
      <c r="N37" s="515"/>
      <c r="O37" s="516"/>
      <c r="P37" s="506">
        <f>IF(入力!G27="","",入力!G27)</f>
        <v>6</v>
      </c>
      <c r="Q37" s="507"/>
      <c r="R37" s="508"/>
      <c r="S37" s="509" t="str">
        <f>IF(入力!U27="","",入力!U27)</f>
        <v>男</v>
      </c>
      <c r="T37" s="501"/>
      <c r="U37" s="502"/>
      <c r="V37" s="510" t="str">
        <f>IF(入力!I27="","",入力!I27)</f>
        <v>桜川市立樺穂小学校</v>
      </c>
      <c r="W37" s="511"/>
      <c r="X37" s="51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511"/>
      <c r="AJ37" s="511"/>
      <c r="AK37" s="512"/>
      <c r="AL37" s="509">
        <f>IF(入力!M27="","",入力!M27)</f>
        <v>520692662</v>
      </c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2"/>
      <c r="AY37" s="497">
        <f>IF(入力!P27="","",入力!P27)</f>
        <v>152</v>
      </c>
      <c r="AZ37" s="498"/>
      <c r="BA37" s="498"/>
      <c r="BB37" s="498"/>
      <c r="BC37" s="498"/>
      <c r="BD37" s="498"/>
      <c r="BE37" s="499"/>
    </row>
    <row r="38" spans="2:57" ht="20.149999999999999" customHeight="1">
      <c r="B38" s="466"/>
      <c r="C38" s="467"/>
      <c r="D38" s="468"/>
      <c r="E38" s="492" t="str">
        <f>IF(AND(入力!C28&lt;&gt;"",入力!E28&lt;&gt;""),入力!C28&amp;" "&amp;入力!E28,"")</f>
        <v>笹澤 大翔</v>
      </c>
      <c r="F38" s="493"/>
      <c r="G38" s="493"/>
      <c r="H38" s="493"/>
      <c r="I38" s="493"/>
      <c r="J38" s="493"/>
      <c r="K38" s="493"/>
      <c r="L38" s="493"/>
      <c r="M38" s="493"/>
      <c r="N38" s="493"/>
      <c r="O38" s="494"/>
      <c r="P38" s="475"/>
      <c r="Q38" s="476"/>
      <c r="R38" s="477"/>
      <c r="S38" s="479"/>
      <c r="T38" s="467"/>
      <c r="U38" s="468"/>
      <c r="V38" s="483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5"/>
      <c r="AL38" s="479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67"/>
      <c r="AX38" s="468"/>
      <c r="AY38" s="489"/>
      <c r="AZ38" s="490"/>
      <c r="BA38" s="490"/>
      <c r="BB38" s="490"/>
      <c r="BC38" s="490"/>
      <c r="BD38" s="490"/>
      <c r="BE38" s="491"/>
    </row>
    <row r="39" spans="2:57" ht="11.5" customHeight="1">
      <c r="B39" s="500">
        <f>IF(入力!B29="","",入力!B29)</f>
        <v>3</v>
      </c>
      <c r="C39" s="501"/>
      <c r="D39" s="502"/>
      <c r="E39" s="503" t="str">
        <f>IF(AND(入力!C29&lt;&gt;"",入力!E29&lt;&gt;""),入力!C29&amp;" "&amp;入力!E29,"")</f>
        <v>マスブチ ダイゴ</v>
      </c>
      <c r="F39" s="504"/>
      <c r="G39" s="504"/>
      <c r="H39" s="504"/>
      <c r="I39" s="504"/>
      <c r="J39" s="504"/>
      <c r="K39" s="504"/>
      <c r="L39" s="504"/>
      <c r="M39" s="504"/>
      <c r="N39" s="504"/>
      <c r="O39" s="505"/>
      <c r="P39" s="506">
        <f>IF(入力!G29="","",入力!G29)</f>
        <v>6</v>
      </c>
      <c r="Q39" s="507"/>
      <c r="R39" s="508"/>
      <c r="S39" s="509" t="str">
        <f>IF(入力!U29="","",入力!U29)</f>
        <v>男</v>
      </c>
      <c r="T39" s="501"/>
      <c r="U39" s="502"/>
      <c r="V39" s="510" t="str">
        <f>IF(入力!I29="","",入力!I29)</f>
        <v>桜川市立桃山学園</v>
      </c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  <c r="AJ39" s="511"/>
      <c r="AK39" s="512"/>
      <c r="AL39" s="509">
        <f>IF(入力!M29="","",入力!M29)</f>
        <v>521470788</v>
      </c>
      <c r="AM39" s="501"/>
      <c r="AN39" s="501"/>
      <c r="AO39" s="501"/>
      <c r="AP39" s="501"/>
      <c r="AQ39" s="501"/>
      <c r="AR39" s="501"/>
      <c r="AS39" s="501"/>
      <c r="AT39" s="501"/>
      <c r="AU39" s="501"/>
      <c r="AV39" s="501"/>
      <c r="AW39" s="501"/>
      <c r="AX39" s="502"/>
      <c r="AY39" s="497">
        <f>IF(入力!P29="","",入力!P29)</f>
        <v>157</v>
      </c>
      <c r="AZ39" s="498"/>
      <c r="BA39" s="498"/>
      <c r="BB39" s="498"/>
      <c r="BC39" s="498"/>
      <c r="BD39" s="498"/>
      <c r="BE39" s="499"/>
    </row>
    <row r="40" spans="2:57" ht="20.149999999999999" customHeight="1">
      <c r="B40" s="466"/>
      <c r="C40" s="467"/>
      <c r="D40" s="468"/>
      <c r="E40" s="513" t="str">
        <f>IF(AND(入力!C30&lt;&gt;"",入力!E30&lt;&gt;""),入力!C30&amp;" "&amp;入力!E30,"")</f>
        <v>増渕 内檎</v>
      </c>
      <c r="F40" s="493"/>
      <c r="G40" s="493"/>
      <c r="H40" s="493"/>
      <c r="I40" s="493"/>
      <c r="J40" s="493"/>
      <c r="K40" s="493"/>
      <c r="L40" s="493"/>
      <c r="M40" s="493"/>
      <c r="N40" s="493"/>
      <c r="O40" s="494"/>
      <c r="P40" s="475"/>
      <c r="Q40" s="476"/>
      <c r="R40" s="477"/>
      <c r="S40" s="479"/>
      <c r="T40" s="467"/>
      <c r="U40" s="468"/>
      <c r="V40" s="483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  <c r="AH40" s="484"/>
      <c r="AI40" s="484"/>
      <c r="AJ40" s="484"/>
      <c r="AK40" s="485"/>
      <c r="AL40" s="479"/>
      <c r="AM40" s="467"/>
      <c r="AN40" s="467"/>
      <c r="AO40" s="467"/>
      <c r="AP40" s="467"/>
      <c r="AQ40" s="467"/>
      <c r="AR40" s="467"/>
      <c r="AS40" s="467"/>
      <c r="AT40" s="467"/>
      <c r="AU40" s="467"/>
      <c r="AV40" s="467"/>
      <c r="AW40" s="467"/>
      <c r="AX40" s="468"/>
      <c r="AY40" s="489"/>
      <c r="AZ40" s="490"/>
      <c r="BA40" s="490"/>
      <c r="BB40" s="490"/>
      <c r="BC40" s="490"/>
      <c r="BD40" s="490"/>
      <c r="BE40" s="491"/>
    </row>
    <row r="41" spans="2:57" ht="11.5" customHeight="1">
      <c r="B41" s="500">
        <f>IF(入力!B31="","",入力!B31)</f>
        <v>4</v>
      </c>
      <c r="C41" s="501"/>
      <c r="D41" s="502"/>
      <c r="E41" s="517" t="str">
        <f>IF(AND(入力!C31&lt;&gt;"",入力!E31&lt;&gt;""),入力!C31&amp;" "&amp;入力!E31,"")</f>
        <v>ワタナベ カンタ</v>
      </c>
      <c r="F41" s="518"/>
      <c r="G41" s="518"/>
      <c r="H41" s="518"/>
      <c r="I41" s="518"/>
      <c r="J41" s="518"/>
      <c r="K41" s="518"/>
      <c r="L41" s="518"/>
      <c r="M41" s="518"/>
      <c r="N41" s="518"/>
      <c r="O41" s="519"/>
      <c r="P41" s="506">
        <f>IF(入力!G31="","",入力!G31)</f>
        <v>5</v>
      </c>
      <c r="Q41" s="507"/>
      <c r="R41" s="508"/>
      <c r="S41" s="509" t="str">
        <f>IF(入力!U31="","",入力!U31)</f>
        <v>男</v>
      </c>
      <c r="T41" s="501"/>
      <c r="U41" s="502"/>
      <c r="V41" s="510" t="str">
        <f>IF(入力!I31="","",入力!I31)</f>
        <v>桜川市立桃山学園</v>
      </c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  <c r="AJ41" s="511"/>
      <c r="AK41" s="512"/>
      <c r="AL41" s="509">
        <f>IF(入力!M31="","",入力!M31)</f>
        <v>518916909</v>
      </c>
      <c r="AM41" s="501"/>
      <c r="AN41" s="501"/>
      <c r="AO41" s="501"/>
      <c r="AP41" s="501"/>
      <c r="AQ41" s="501"/>
      <c r="AR41" s="501"/>
      <c r="AS41" s="501"/>
      <c r="AT41" s="501"/>
      <c r="AU41" s="501"/>
      <c r="AV41" s="501"/>
      <c r="AW41" s="501"/>
      <c r="AX41" s="502"/>
      <c r="AY41" s="497">
        <f>IF(入力!P31="","",入力!P31)</f>
        <v>151</v>
      </c>
      <c r="AZ41" s="498"/>
      <c r="BA41" s="498"/>
      <c r="BB41" s="498"/>
      <c r="BC41" s="498"/>
      <c r="BD41" s="498"/>
      <c r="BE41" s="499"/>
    </row>
    <row r="42" spans="2:57" ht="20.149999999999999" customHeight="1">
      <c r="B42" s="466"/>
      <c r="C42" s="467"/>
      <c r="D42" s="468"/>
      <c r="E42" s="513" t="str">
        <f>IF(AND(入力!C32&lt;&gt;"",入力!E32&lt;&gt;""),入力!C32&amp;" "&amp;入力!E32,"")</f>
        <v>渡辺 寛太</v>
      </c>
      <c r="F42" s="493"/>
      <c r="G42" s="493"/>
      <c r="H42" s="493"/>
      <c r="I42" s="493"/>
      <c r="J42" s="493"/>
      <c r="K42" s="493"/>
      <c r="L42" s="493"/>
      <c r="M42" s="493"/>
      <c r="N42" s="493"/>
      <c r="O42" s="494"/>
      <c r="P42" s="475"/>
      <c r="Q42" s="476"/>
      <c r="R42" s="477"/>
      <c r="S42" s="479"/>
      <c r="T42" s="467"/>
      <c r="U42" s="468"/>
      <c r="V42" s="483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5"/>
      <c r="AL42" s="479"/>
      <c r="AM42" s="467"/>
      <c r="AN42" s="467"/>
      <c r="AO42" s="467"/>
      <c r="AP42" s="467"/>
      <c r="AQ42" s="467"/>
      <c r="AR42" s="467"/>
      <c r="AS42" s="467"/>
      <c r="AT42" s="467"/>
      <c r="AU42" s="467"/>
      <c r="AV42" s="467"/>
      <c r="AW42" s="467"/>
      <c r="AX42" s="468"/>
      <c r="AY42" s="489"/>
      <c r="AZ42" s="490"/>
      <c r="BA42" s="490"/>
      <c r="BB42" s="490"/>
      <c r="BC42" s="490"/>
      <c r="BD42" s="490"/>
      <c r="BE42" s="491"/>
    </row>
    <row r="43" spans="2:57" ht="11.5" customHeight="1">
      <c r="B43" s="500">
        <f>IF(入力!B33="","",入力!B33)</f>
        <v>5</v>
      </c>
      <c r="C43" s="501"/>
      <c r="D43" s="502"/>
      <c r="E43" s="517" t="str">
        <f>IF(AND(入力!C33&lt;&gt;"",入力!E33&lt;&gt;""),入力!C33&amp;" "&amp;入力!E33,"")</f>
        <v>オオバ ソウシ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9"/>
      <c r="P43" s="506">
        <f>IF(入力!G33="","",入力!G33)</f>
        <v>5</v>
      </c>
      <c r="Q43" s="507"/>
      <c r="R43" s="508"/>
      <c r="S43" s="509" t="str">
        <f>IF(入力!U33="","",入力!U33)</f>
        <v>男</v>
      </c>
      <c r="T43" s="501"/>
      <c r="U43" s="502"/>
      <c r="V43" s="510" t="str">
        <f>IF(入力!I33="","",入力!I33)</f>
        <v>桜川市立樺穂小学校</v>
      </c>
      <c r="W43" s="511"/>
      <c r="X43" s="511"/>
      <c r="Y43" s="511"/>
      <c r="Z43" s="511"/>
      <c r="AA43" s="511"/>
      <c r="AB43" s="511"/>
      <c r="AC43" s="511"/>
      <c r="AD43" s="511"/>
      <c r="AE43" s="511"/>
      <c r="AF43" s="511"/>
      <c r="AG43" s="511"/>
      <c r="AH43" s="511"/>
      <c r="AI43" s="511"/>
      <c r="AJ43" s="511"/>
      <c r="AK43" s="512"/>
      <c r="AL43" s="509">
        <f>IF(入力!M33="","",入力!M33)</f>
        <v>518916916</v>
      </c>
      <c r="AM43" s="501"/>
      <c r="AN43" s="501"/>
      <c r="AO43" s="501"/>
      <c r="AP43" s="501"/>
      <c r="AQ43" s="501"/>
      <c r="AR43" s="501"/>
      <c r="AS43" s="501"/>
      <c r="AT43" s="501"/>
      <c r="AU43" s="501"/>
      <c r="AV43" s="501"/>
      <c r="AW43" s="501"/>
      <c r="AX43" s="502"/>
      <c r="AY43" s="497">
        <f>IF(入力!P33="","",入力!P33)</f>
        <v>142</v>
      </c>
      <c r="AZ43" s="498"/>
      <c r="BA43" s="498"/>
      <c r="BB43" s="498"/>
      <c r="BC43" s="498"/>
      <c r="BD43" s="498"/>
      <c r="BE43" s="499"/>
    </row>
    <row r="44" spans="2:57" ht="20.149999999999999" customHeight="1">
      <c r="B44" s="466"/>
      <c r="C44" s="467"/>
      <c r="D44" s="468"/>
      <c r="E44" s="513" t="str">
        <f>IF(AND(入力!C34&lt;&gt;"",入力!E34&lt;&gt;""),入力!C34&amp;" "&amp;入力!E34,"")</f>
        <v>大場 創心</v>
      </c>
      <c r="F44" s="493"/>
      <c r="G44" s="493"/>
      <c r="H44" s="493"/>
      <c r="I44" s="493"/>
      <c r="J44" s="493"/>
      <c r="K44" s="493"/>
      <c r="L44" s="493"/>
      <c r="M44" s="493"/>
      <c r="N44" s="493"/>
      <c r="O44" s="494"/>
      <c r="P44" s="475"/>
      <c r="Q44" s="476"/>
      <c r="R44" s="477"/>
      <c r="S44" s="479"/>
      <c r="T44" s="467"/>
      <c r="U44" s="468"/>
      <c r="V44" s="483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  <c r="AH44" s="484"/>
      <c r="AI44" s="484"/>
      <c r="AJ44" s="484"/>
      <c r="AK44" s="485"/>
      <c r="AL44" s="479"/>
      <c r="AM44" s="467"/>
      <c r="AN44" s="467"/>
      <c r="AO44" s="467"/>
      <c r="AP44" s="467"/>
      <c r="AQ44" s="467"/>
      <c r="AR44" s="467"/>
      <c r="AS44" s="467"/>
      <c r="AT44" s="467"/>
      <c r="AU44" s="467"/>
      <c r="AV44" s="467"/>
      <c r="AW44" s="467"/>
      <c r="AX44" s="468"/>
      <c r="AY44" s="489"/>
      <c r="AZ44" s="490"/>
      <c r="BA44" s="490"/>
      <c r="BB44" s="490"/>
      <c r="BC44" s="490"/>
      <c r="BD44" s="490"/>
      <c r="BE44" s="491"/>
    </row>
    <row r="45" spans="2:57" ht="11.5" customHeight="1">
      <c r="B45" s="500">
        <f>IF(入力!B35="","",入力!B35)</f>
        <v>6</v>
      </c>
      <c r="C45" s="501"/>
      <c r="D45" s="502"/>
      <c r="E45" s="517" t="str">
        <f>IF(AND(入力!C35&lt;&gt;"",入力!E35&lt;&gt;""),入力!C35&amp;" "&amp;入力!E35,"")</f>
        <v>オオバ ユイト</v>
      </c>
      <c r="F45" s="518"/>
      <c r="G45" s="518"/>
      <c r="H45" s="518"/>
      <c r="I45" s="518"/>
      <c r="J45" s="518"/>
      <c r="K45" s="518"/>
      <c r="L45" s="518"/>
      <c r="M45" s="518"/>
      <c r="N45" s="518"/>
      <c r="O45" s="519"/>
      <c r="P45" s="506">
        <f>IF(入力!G35="","",入力!G35)</f>
        <v>5</v>
      </c>
      <c r="Q45" s="507"/>
      <c r="R45" s="508"/>
      <c r="S45" s="509" t="str">
        <f>IF(入力!U35="","",入力!U35)</f>
        <v>男</v>
      </c>
      <c r="T45" s="501"/>
      <c r="U45" s="502"/>
      <c r="V45" s="510" t="str">
        <f>IF(入力!I35="","",入力!I35)</f>
        <v>桜川市立樺穂小学校</v>
      </c>
      <c r="W45" s="511"/>
      <c r="X45" s="511"/>
      <c r="Y45" s="511"/>
      <c r="Z45" s="511"/>
      <c r="AA45" s="511"/>
      <c r="AB45" s="511"/>
      <c r="AC45" s="511"/>
      <c r="AD45" s="511"/>
      <c r="AE45" s="511"/>
      <c r="AF45" s="511"/>
      <c r="AG45" s="511"/>
      <c r="AH45" s="511"/>
      <c r="AI45" s="511"/>
      <c r="AJ45" s="511"/>
      <c r="AK45" s="512"/>
      <c r="AL45" s="509">
        <f>IF(入力!M35="","",入力!M35)</f>
        <v>518916923</v>
      </c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2"/>
      <c r="AY45" s="497">
        <f>IF(入力!P35="","",入力!P35)</f>
        <v>154</v>
      </c>
      <c r="AZ45" s="498"/>
      <c r="BA45" s="498"/>
      <c r="BB45" s="498"/>
      <c r="BC45" s="498"/>
      <c r="BD45" s="498"/>
      <c r="BE45" s="499"/>
    </row>
    <row r="46" spans="2:57" ht="20.149999999999999" customHeight="1">
      <c r="B46" s="466"/>
      <c r="C46" s="467"/>
      <c r="D46" s="468"/>
      <c r="E46" s="513" t="str">
        <f>IF(AND(入力!C36&lt;&gt;"",入力!E36&lt;&gt;""),入力!C36&amp;" "&amp;入力!E36,"")</f>
        <v>大場 結翔</v>
      </c>
      <c r="F46" s="493"/>
      <c r="G46" s="493"/>
      <c r="H46" s="493"/>
      <c r="I46" s="493"/>
      <c r="J46" s="493"/>
      <c r="K46" s="493"/>
      <c r="L46" s="493"/>
      <c r="M46" s="493"/>
      <c r="N46" s="493"/>
      <c r="O46" s="494"/>
      <c r="P46" s="475"/>
      <c r="Q46" s="476"/>
      <c r="R46" s="477"/>
      <c r="S46" s="479"/>
      <c r="T46" s="467"/>
      <c r="U46" s="468"/>
      <c r="V46" s="483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5"/>
      <c r="AL46" s="479"/>
      <c r="AM46" s="467"/>
      <c r="AN46" s="467"/>
      <c r="AO46" s="467"/>
      <c r="AP46" s="467"/>
      <c r="AQ46" s="467"/>
      <c r="AR46" s="467"/>
      <c r="AS46" s="467"/>
      <c r="AT46" s="467"/>
      <c r="AU46" s="467"/>
      <c r="AV46" s="467"/>
      <c r="AW46" s="467"/>
      <c r="AX46" s="468"/>
      <c r="AY46" s="489"/>
      <c r="AZ46" s="490"/>
      <c r="BA46" s="490"/>
      <c r="BB46" s="490"/>
      <c r="BC46" s="490"/>
      <c r="BD46" s="490"/>
      <c r="BE46" s="491"/>
    </row>
    <row r="47" spans="2:57" ht="11.5" customHeight="1">
      <c r="B47" s="500">
        <f>IF(入力!B37="","",入力!B37)</f>
        <v>7</v>
      </c>
      <c r="C47" s="501"/>
      <c r="D47" s="502"/>
      <c r="E47" s="517" t="str">
        <f>IF(AND(入力!C37&lt;&gt;"",入力!E37&lt;&gt;""),入力!C37&amp;" "&amp;入力!E37,"")</f>
        <v>マスブチ ユイト</v>
      </c>
      <c r="F47" s="518"/>
      <c r="G47" s="518"/>
      <c r="H47" s="518"/>
      <c r="I47" s="518"/>
      <c r="J47" s="518"/>
      <c r="K47" s="518"/>
      <c r="L47" s="518"/>
      <c r="M47" s="518"/>
      <c r="N47" s="518"/>
      <c r="O47" s="519"/>
      <c r="P47" s="506">
        <f>IF(入力!G37="","",入力!G37)</f>
        <v>3</v>
      </c>
      <c r="Q47" s="507"/>
      <c r="R47" s="508"/>
      <c r="S47" s="509" t="str">
        <f>IF(入力!U37="","",入力!U37)</f>
        <v>男</v>
      </c>
      <c r="T47" s="501"/>
      <c r="U47" s="502"/>
      <c r="V47" s="510" t="str">
        <f>IF(入力!I37="","",入力!I37)</f>
        <v>桜川市立桃山学園</v>
      </c>
      <c r="W47" s="511"/>
      <c r="X47" s="51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511"/>
      <c r="AJ47" s="511"/>
      <c r="AK47" s="512"/>
      <c r="AL47" s="509">
        <f>IF(入力!M37="","",入力!M37)</f>
        <v>519962066</v>
      </c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2"/>
      <c r="AY47" s="497">
        <f>IF(入力!P37="","",入力!P37)</f>
        <v>131</v>
      </c>
      <c r="AZ47" s="498"/>
      <c r="BA47" s="498"/>
      <c r="BB47" s="498"/>
      <c r="BC47" s="498"/>
      <c r="BD47" s="498"/>
      <c r="BE47" s="499"/>
    </row>
    <row r="48" spans="2:57" ht="20.149999999999999" customHeight="1">
      <c r="B48" s="466"/>
      <c r="C48" s="467"/>
      <c r="D48" s="468"/>
      <c r="E48" s="513" t="str">
        <f>IF(AND(入力!C38&lt;&gt;"",入力!E38&lt;&gt;""),入力!C38&amp;" "&amp;入力!E38,"")</f>
        <v>増渕 結仁</v>
      </c>
      <c r="F48" s="493"/>
      <c r="G48" s="493"/>
      <c r="H48" s="493"/>
      <c r="I48" s="493"/>
      <c r="J48" s="493"/>
      <c r="K48" s="493"/>
      <c r="L48" s="493"/>
      <c r="M48" s="493"/>
      <c r="N48" s="493"/>
      <c r="O48" s="494"/>
      <c r="P48" s="475"/>
      <c r="Q48" s="476"/>
      <c r="R48" s="477"/>
      <c r="S48" s="479"/>
      <c r="T48" s="467"/>
      <c r="U48" s="468"/>
      <c r="V48" s="483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5"/>
      <c r="AL48" s="479"/>
      <c r="AM48" s="467"/>
      <c r="AN48" s="467"/>
      <c r="AO48" s="467"/>
      <c r="AP48" s="467"/>
      <c r="AQ48" s="467"/>
      <c r="AR48" s="467"/>
      <c r="AS48" s="467"/>
      <c r="AT48" s="467"/>
      <c r="AU48" s="467"/>
      <c r="AV48" s="467"/>
      <c r="AW48" s="467"/>
      <c r="AX48" s="468"/>
      <c r="AY48" s="489"/>
      <c r="AZ48" s="490"/>
      <c r="BA48" s="490"/>
      <c r="BB48" s="490"/>
      <c r="BC48" s="490"/>
      <c r="BD48" s="490"/>
      <c r="BE48" s="491"/>
    </row>
    <row r="49" spans="2:57" ht="11.5" customHeight="1">
      <c r="B49" s="500">
        <f>IF(入力!B39="","",入力!B39)</f>
        <v>8</v>
      </c>
      <c r="C49" s="501"/>
      <c r="D49" s="502"/>
      <c r="E49" s="517" t="str">
        <f>IF(AND(入力!C39&lt;&gt;"",入力!E39&lt;&gt;""),入力!C39&amp;" "&amp;入力!E39,"")</f>
        <v>マスブチ タクミ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9"/>
      <c r="P49" s="506">
        <f>IF(入力!G39="","",入力!G39)</f>
        <v>2</v>
      </c>
      <c r="Q49" s="507"/>
      <c r="R49" s="508"/>
      <c r="S49" s="509" t="str">
        <f>IF(入力!U39="","",入力!U39)</f>
        <v>男</v>
      </c>
      <c r="T49" s="501"/>
      <c r="U49" s="502"/>
      <c r="V49" s="510" t="str">
        <f>IF(入力!I39="","",入力!I39)</f>
        <v>桜川市立桃山学園</v>
      </c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2"/>
      <c r="AL49" s="509">
        <f>IF(入力!M39="","",入力!M39)</f>
        <v>520824100</v>
      </c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2"/>
      <c r="AY49" s="497">
        <f>IF(入力!P39="","",入力!P39)</f>
        <v>124</v>
      </c>
      <c r="AZ49" s="498"/>
      <c r="BA49" s="498"/>
      <c r="BB49" s="498"/>
      <c r="BC49" s="498"/>
      <c r="BD49" s="498"/>
      <c r="BE49" s="499"/>
    </row>
    <row r="50" spans="2:57" ht="20.149999999999999" customHeight="1">
      <c r="B50" s="466"/>
      <c r="C50" s="467"/>
      <c r="D50" s="468"/>
      <c r="E50" s="513" t="str">
        <f>IF(AND(入力!C40&lt;&gt;"",入力!E40&lt;&gt;""),入力!C40&amp;" "&amp;入力!E40,"")</f>
        <v>増渕 匠</v>
      </c>
      <c r="F50" s="493"/>
      <c r="G50" s="493"/>
      <c r="H50" s="493"/>
      <c r="I50" s="493"/>
      <c r="J50" s="493"/>
      <c r="K50" s="493"/>
      <c r="L50" s="493"/>
      <c r="M50" s="493"/>
      <c r="N50" s="493"/>
      <c r="O50" s="494"/>
      <c r="P50" s="475"/>
      <c r="Q50" s="476"/>
      <c r="R50" s="477"/>
      <c r="S50" s="479"/>
      <c r="T50" s="467"/>
      <c r="U50" s="468"/>
      <c r="V50" s="483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5"/>
      <c r="AL50" s="479"/>
      <c r="AM50" s="467"/>
      <c r="AN50" s="467"/>
      <c r="AO50" s="467"/>
      <c r="AP50" s="467"/>
      <c r="AQ50" s="467"/>
      <c r="AR50" s="467"/>
      <c r="AS50" s="467"/>
      <c r="AT50" s="467"/>
      <c r="AU50" s="467"/>
      <c r="AV50" s="467"/>
      <c r="AW50" s="467"/>
      <c r="AX50" s="468"/>
      <c r="AY50" s="489"/>
      <c r="AZ50" s="490"/>
      <c r="BA50" s="490"/>
      <c r="BB50" s="490"/>
      <c r="BC50" s="490"/>
      <c r="BD50" s="490"/>
      <c r="BE50" s="491"/>
    </row>
    <row r="51" spans="2:57" ht="11.5" customHeight="1">
      <c r="B51" s="500">
        <f>IF(入力!B41="","",入力!B41)</f>
        <v>9</v>
      </c>
      <c r="C51" s="501"/>
      <c r="D51" s="502"/>
      <c r="E51" s="517" t="str">
        <f>IF(AND(入力!C41&lt;&gt;"",入力!E41&lt;&gt;""),入力!C41&amp;" "&amp;入力!E41,"")</f>
        <v>ヤマグチ コタロウ</v>
      </c>
      <c r="F51" s="518"/>
      <c r="G51" s="518"/>
      <c r="H51" s="518"/>
      <c r="I51" s="518"/>
      <c r="J51" s="518"/>
      <c r="K51" s="518"/>
      <c r="L51" s="518"/>
      <c r="M51" s="518"/>
      <c r="N51" s="518"/>
      <c r="O51" s="519"/>
      <c r="P51" s="506">
        <f>IF(入力!G41="","",入力!G41)</f>
        <v>2</v>
      </c>
      <c r="Q51" s="507"/>
      <c r="R51" s="508"/>
      <c r="S51" s="509" t="str">
        <f>IF(入力!U41="","",入力!U41)</f>
        <v>男</v>
      </c>
      <c r="T51" s="501"/>
      <c r="U51" s="502"/>
      <c r="V51" s="510" t="str">
        <f>IF(入力!I41="","",入力!I41)</f>
        <v>桜川市立樺穂小学校</v>
      </c>
      <c r="W51" s="511"/>
      <c r="X51" s="511"/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511"/>
      <c r="AJ51" s="511"/>
      <c r="AK51" s="512"/>
      <c r="AL51" s="509">
        <f>IF(入力!M41="","",入力!M41)</f>
        <v>520856910</v>
      </c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2"/>
      <c r="AY51" s="497">
        <f>IF(入力!P41="","",入力!P41)</f>
        <v>133</v>
      </c>
      <c r="AZ51" s="498"/>
      <c r="BA51" s="498"/>
      <c r="BB51" s="498"/>
      <c r="BC51" s="498"/>
      <c r="BD51" s="498"/>
      <c r="BE51" s="499"/>
    </row>
    <row r="52" spans="2:57" ht="20.149999999999999" customHeight="1">
      <c r="B52" s="466"/>
      <c r="C52" s="467"/>
      <c r="D52" s="468"/>
      <c r="E52" s="513" t="str">
        <f>IF(AND(入力!C42&lt;&gt;"",入力!E42&lt;&gt;""),入力!C42&amp;" "&amp;入力!E42,"")</f>
        <v>山口 虎太朗</v>
      </c>
      <c r="F52" s="493"/>
      <c r="G52" s="493"/>
      <c r="H52" s="493"/>
      <c r="I52" s="493"/>
      <c r="J52" s="493"/>
      <c r="K52" s="493"/>
      <c r="L52" s="493"/>
      <c r="M52" s="493"/>
      <c r="N52" s="493"/>
      <c r="O52" s="494"/>
      <c r="P52" s="475"/>
      <c r="Q52" s="476"/>
      <c r="R52" s="477"/>
      <c r="S52" s="479"/>
      <c r="T52" s="467"/>
      <c r="U52" s="468"/>
      <c r="V52" s="483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5"/>
      <c r="AL52" s="479"/>
      <c r="AM52" s="467"/>
      <c r="AN52" s="467"/>
      <c r="AO52" s="467"/>
      <c r="AP52" s="467"/>
      <c r="AQ52" s="467"/>
      <c r="AR52" s="467"/>
      <c r="AS52" s="467"/>
      <c r="AT52" s="467"/>
      <c r="AU52" s="467"/>
      <c r="AV52" s="467"/>
      <c r="AW52" s="467"/>
      <c r="AX52" s="468"/>
      <c r="AY52" s="489"/>
      <c r="AZ52" s="490"/>
      <c r="BA52" s="490"/>
      <c r="BB52" s="490"/>
      <c r="BC52" s="490"/>
      <c r="BD52" s="490"/>
      <c r="BE52" s="491"/>
    </row>
    <row r="53" spans="2:57" ht="11.5" customHeight="1">
      <c r="B53" s="500">
        <f>IF(入力!B43="","",入力!B43)</f>
        <v>10</v>
      </c>
      <c r="C53" s="501"/>
      <c r="D53" s="502"/>
      <c r="E53" s="517" t="str">
        <f>IF(AND(入力!C43&lt;&gt;"",入力!E43&lt;&gt;""),入力!C43&amp;" "&amp;入力!E43,"")</f>
        <v>オオバ リヒト</v>
      </c>
      <c r="F53" s="518"/>
      <c r="G53" s="518"/>
      <c r="H53" s="518"/>
      <c r="I53" s="518"/>
      <c r="J53" s="518"/>
      <c r="K53" s="518"/>
      <c r="L53" s="518"/>
      <c r="M53" s="518"/>
      <c r="N53" s="518"/>
      <c r="O53" s="519"/>
      <c r="P53" s="506">
        <f>IF(入力!G43="","",入力!G43)</f>
        <v>2</v>
      </c>
      <c r="Q53" s="507"/>
      <c r="R53" s="508"/>
      <c r="S53" s="509" t="str">
        <f>IF(入力!U43="","",入力!U43)</f>
        <v>男</v>
      </c>
      <c r="T53" s="501"/>
      <c r="U53" s="502"/>
      <c r="V53" s="510" t="str">
        <f>IF(入力!I43="","",入力!I43)</f>
        <v>桜川市立樺穂小学校</v>
      </c>
      <c r="W53" s="511"/>
      <c r="X53" s="51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511"/>
      <c r="AJ53" s="511"/>
      <c r="AK53" s="512"/>
      <c r="AL53" s="509">
        <f>IF(入力!M43="","",入力!M43)</f>
        <v>521470795</v>
      </c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2"/>
      <c r="AY53" s="497">
        <f>IF(入力!P43="","",入力!P43)</f>
        <v>128</v>
      </c>
      <c r="AZ53" s="498"/>
      <c r="BA53" s="498"/>
      <c r="BB53" s="498"/>
      <c r="BC53" s="498"/>
      <c r="BD53" s="498"/>
      <c r="BE53" s="499"/>
    </row>
    <row r="54" spans="2:57" ht="20.149999999999999" customHeight="1">
      <c r="B54" s="466"/>
      <c r="C54" s="467"/>
      <c r="D54" s="468"/>
      <c r="E54" s="513" t="str">
        <f>IF(AND(入力!C44&lt;&gt;"",入力!E44&lt;&gt;""),入力!C44&amp;" "&amp;入力!E44,"")</f>
        <v>大場 璃人</v>
      </c>
      <c r="F54" s="493"/>
      <c r="G54" s="493"/>
      <c r="H54" s="493"/>
      <c r="I54" s="493"/>
      <c r="J54" s="493"/>
      <c r="K54" s="493"/>
      <c r="L54" s="493"/>
      <c r="M54" s="493"/>
      <c r="N54" s="493"/>
      <c r="O54" s="494"/>
      <c r="P54" s="475"/>
      <c r="Q54" s="476"/>
      <c r="R54" s="477"/>
      <c r="S54" s="479"/>
      <c r="T54" s="467"/>
      <c r="U54" s="468"/>
      <c r="V54" s="483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5"/>
      <c r="AL54" s="479"/>
      <c r="AM54" s="467"/>
      <c r="AN54" s="467"/>
      <c r="AO54" s="467"/>
      <c r="AP54" s="467"/>
      <c r="AQ54" s="467"/>
      <c r="AR54" s="467"/>
      <c r="AS54" s="467"/>
      <c r="AT54" s="467"/>
      <c r="AU54" s="467"/>
      <c r="AV54" s="467"/>
      <c r="AW54" s="467"/>
      <c r="AX54" s="468"/>
      <c r="AY54" s="489"/>
      <c r="AZ54" s="490"/>
      <c r="BA54" s="490"/>
      <c r="BB54" s="490"/>
      <c r="BC54" s="490"/>
      <c r="BD54" s="490"/>
      <c r="BE54" s="491"/>
    </row>
    <row r="55" spans="2:57" ht="11.5" customHeight="1">
      <c r="B55" s="500" t="str">
        <f>IF(入力!B45="","",入力!B45)</f>
        <v/>
      </c>
      <c r="C55" s="501"/>
      <c r="D55" s="502"/>
      <c r="E55" s="517" t="str">
        <f>IF(AND(入力!C45&lt;&gt;"",入力!E45&lt;&gt;""),入力!C45&amp;" "&amp;入力!E45,"")</f>
        <v/>
      </c>
      <c r="F55" s="518"/>
      <c r="G55" s="518"/>
      <c r="H55" s="518"/>
      <c r="I55" s="518"/>
      <c r="J55" s="518"/>
      <c r="K55" s="518"/>
      <c r="L55" s="518"/>
      <c r="M55" s="518"/>
      <c r="N55" s="518"/>
      <c r="O55" s="519"/>
      <c r="P55" s="506" t="str">
        <f>IF(入力!G45="","",入力!G45)</f>
        <v/>
      </c>
      <c r="Q55" s="507"/>
      <c r="R55" s="508"/>
      <c r="S55" s="509" t="str">
        <f>IF(入力!U45="","",入力!U45)</f>
        <v/>
      </c>
      <c r="T55" s="501"/>
      <c r="U55" s="502"/>
      <c r="V55" s="510" t="str">
        <f>IF(入力!I45="","",入力!I45)</f>
        <v/>
      </c>
      <c r="W55" s="511"/>
      <c r="X55" s="511"/>
      <c r="Y55" s="511"/>
      <c r="Z55" s="511"/>
      <c r="AA55" s="511"/>
      <c r="AB55" s="511"/>
      <c r="AC55" s="511"/>
      <c r="AD55" s="511"/>
      <c r="AE55" s="511"/>
      <c r="AF55" s="511"/>
      <c r="AG55" s="511"/>
      <c r="AH55" s="511"/>
      <c r="AI55" s="511"/>
      <c r="AJ55" s="511"/>
      <c r="AK55" s="512"/>
      <c r="AL55" s="509" t="str">
        <f>IF(入力!M45="","",入力!M45)</f>
        <v/>
      </c>
      <c r="AM55" s="501"/>
      <c r="AN55" s="501"/>
      <c r="AO55" s="501"/>
      <c r="AP55" s="501"/>
      <c r="AQ55" s="501"/>
      <c r="AR55" s="501"/>
      <c r="AS55" s="501"/>
      <c r="AT55" s="501"/>
      <c r="AU55" s="501"/>
      <c r="AV55" s="501"/>
      <c r="AW55" s="501"/>
      <c r="AX55" s="502"/>
      <c r="AY55" s="497" t="str">
        <f>IF(入力!P45="","",入力!P45)</f>
        <v/>
      </c>
      <c r="AZ55" s="498"/>
      <c r="BA55" s="498"/>
      <c r="BB55" s="498"/>
      <c r="BC55" s="498"/>
      <c r="BD55" s="498"/>
      <c r="BE55" s="499"/>
    </row>
    <row r="56" spans="2:57" ht="20.149999999999999" customHeight="1">
      <c r="B56" s="466"/>
      <c r="C56" s="467"/>
      <c r="D56" s="468"/>
      <c r="E56" s="513" t="str">
        <f>IF(AND(入力!C46&lt;&gt;"",入力!E46&lt;&gt;""),入力!C46&amp;" "&amp;入力!E46,"")</f>
        <v/>
      </c>
      <c r="F56" s="493"/>
      <c r="G56" s="493"/>
      <c r="H56" s="493"/>
      <c r="I56" s="493"/>
      <c r="J56" s="493"/>
      <c r="K56" s="493"/>
      <c r="L56" s="493"/>
      <c r="M56" s="493"/>
      <c r="N56" s="493"/>
      <c r="O56" s="494"/>
      <c r="P56" s="475"/>
      <c r="Q56" s="476"/>
      <c r="R56" s="477"/>
      <c r="S56" s="479"/>
      <c r="T56" s="467"/>
      <c r="U56" s="468"/>
      <c r="V56" s="483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5"/>
      <c r="AL56" s="479"/>
      <c r="AM56" s="467"/>
      <c r="AN56" s="467"/>
      <c r="AO56" s="467"/>
      <c r="AP56" s="467"/>
      <c r="AQ56" s="467"/>
      <c r="AR56" s="467"/>
      <c r="AS56" s="467"/>
      <c r="AT56" s="467"/>
      <c r="AU56" s="467"/>
      <c r="AV56" s="467"/>
      <c r="AW56" s="467"/>
      <c r="AX56" s="468"/>
      <c r="AY56" s="489"/>
      <c r="AZ56" s="490"/>
      <c r="BA56" s="490"/>
      <c r="BB56" s="490"/>
      <c r="BC56" s="490"/>
      <c r="BD56" s="490"/>
      <c r="BE56" s="491"/>
    </row>
    <row r="57" spans="2:57" ht="11.5" customHeight="1">
      <c r="B57" s="520" t="str">
        <f>IF(入力!B47="","",入力!B47)</f>
        <v/>
      </c>
      <c r="C57" s="521"/>
      <c r="D57" s="522"/>
      <c r="E57" s="517" t="str">
        <f>IF(AND(入力!C47&lt;&gt;"",入力!E47&lt;&gt;""),入力!C47&amp;" "&amp;入力!E47,"")</f>
        <v/>
      </c>
      <c r="F57" s="518"/>
      <c r="G57" s="518"/>
      <c r="H57" s="518"/>
      <c r="I57" s="518"/>
      <c r="J57" s="518"/>
      <c r="K57" s="518"/>
      <c r="L57" s="518"/>
      <c r="M57" s="518"/>
      <c r="N57" s="518"/>
      <c r="O57" s="519"/>
      <c r="P57" s="506" t="str">
        <f>IF(入力!G47="","",入力!G47)</f>
        <v/>
      </c>
      <c r="Q57" s="507"/>
      <c r="R57" s="508"/>
      <c r="S57" s="509" t="str">
        <f>IF(入力!U47="","",入力!U47)</f>
        <v/>
      </c>
      <c r="T57" s="501"/>
      <c r="U57" s="502"/>
      <c r="V57" s="510" t="str">
        <f>IF(入力!I47="","",入力!I47)</f>
        <v/>
      </c>
      <c r="W57" s="511"/>
      <c r="X57" s="51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2"/>
      <c r="AL57" s="509" t="str">
        <f>IF(入力!M47="","",入力!M47)</f>
        <v/>
      </c>
      <c r="AM57" s="501"/>
      <c r="AN57" s="501"/>
      <c r="AO57" s="501"/>
      <c r="AP57" s="501"/>
      <c r="AQ57" s="501"/>
      <c r="AR57" s="501"/>
      <c r="AS57" s="501"/>
      <c r="AT57" s="501"/>
      <c r="AU57" s="501"/>
      <c r="AV57" s="501"/>
      <c r="AW57" s="501"/>
      <c r="AX57" s="502"/>
      <c r="AY57" s="497" t="str">
        <f>IF(入力!P47="","",入力!P47)</f>
        <v/>
      </c>
      <c r="AZ57" s="498"/>
      <c r="BA57" s="498"/>
      <c r="BB57" s="498"/>
      <c r="BC57" s="498"/>
      <c r="BD57" s="498"/>
      <c r="BE57" s="499"/>
    </row>
    <row r="58" spans="2:57" ht="20.149999999999999" customHeight="1">
      <c r="B58" s="520"/>
      <c r="C58" s="521"/>
      <c r="D58" s="522"/>
      <c r="E58" s="513" t="str">
        <f>IF(AND(入力!C48&lt;&gt;"",入力!E48&lt;&gt;""),入力!C48&amp;" "&amp;入力!E48,"")</f>
        <v/>
      </c>
      <c r="F58" s="493"/>
      <c r="G58" s="493"/>
      <c r="H58" s="493"/>
      <c r="I58" s="493"/>
      <c r="J58" s="493"/>
      <c r="K58" s="493"/>
      <c r="L58" s="493"/>
      <c r="M58" s="493"/>
      <c r="N58" s="493"/>
      <c r="O58" s="494"/>
      <c r="P58" s="475"/>
      <c r="Q58" s="476"/>
      <c r="R58" s="477"/>
      <c r="S58" s="479"/>
      <c r="T58" s="467"/>
      <c r="U58" s="468"/>
      <c r="V58" s="483"/>
      <c r="W58" s="484"/>
      <c r="X58" s="484"/>
      <c r="Y58" s="484"/>
      <c r="Z58" s="484"/>
      <c r="AA58" s="484"/>
      <c r="AB58" s="484"/>
      <c r="AC58" s="484"/>
      <c r="AD58" s="484"/>
      <c r="AE58" s="484"/>
      <c r="AF58" s="484"/>
      <c r="AG58" s="484"/>
      <c r="AH58" s="484"/>
      <c r="AI58" s="484"/>
      <c r="AJ58" s="484"/>
      <c r="AK58" s="485"/>
      <c r="AL58" s="479"/>
      <c r="AM58" s="467"/>
      <c r="AN58" s="467"/>
      <c r="AO58" s="467"/>
      <c r="AP58" s="467"/>
      <c r="AQ58" s="467"/>
      <c r="AR58" s="467"/>
      <c r="AS58" s="467"/>
      <c r="AT58" s="467"/>
      <c r="AU58" s="467"/>
      <c r="AV58" s="467"/>
      <c r="AW58" s="467"/>
      <c r="AX58" s="468"/>
      <c r="AY58" s="489"/>
      <c r="AZ58" s="490"/>
      <c r="BA58" s="490"/>
      <c r="BB58" s="490"/>
      <c r="BC58" s="490"/>
      <c r="BD58" s="490"/>
      <c r="BE58" s="491"/>
    </row>
    <row r="59" spans="2:57" ht="11.5" customHeight="1">
      <c r="B59" s="520" t="str">
        <f>IF(入力!B49="","",入力!B49)</f>
        <v/>
      </c>
      <c r="C59" s="521"/>
      <c r="D59" s="522"/>
      <c r="E59" s="517" t="str">
        <f>IF(AND(入力!C49&lt;&gt;"",入力!E49&lt;&gt;""),入力!C49&amp;" "&amp;入力!E49,"")</f>
        <v/>
      </c>
      <c r="F59" s="518"/>
      <c r="G59" s="518"/>
      <c r="H59" s="518"/>
      <c r="I59" s="518"/>
      <c r="J59" s="518"/>
      <c r="K59" s="518"/>
      <c r="L59" s="518"/>
      <c r="M59" s="518"/>
      <c r="N59" s="518"/>
      <c r="O59" s="519"/>
      <c r="P59" s="506" t="str">
        <f>IF(入力!G49="","",入力!G49)</f>
        <v/>
      </c>
      <c r="Q59" s="507"/>
      <c r="R59" s="508"/>
      <c r="S59" s="509" t="str">
        <f>IF(入力!U49="","",入力!U49)</f>
        <v/>
      </c>
      <c r="T59" s="501"/>
      <c r="U59" s="502"/>
      <c r="V59" s="510" t="str">
        <f>IF(入力!I49="","",入力!I49)</f>
        <v/>
      </c>
      <c r="W59" s="511"/>
      <c r="X59" s="51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2"/>
      <c r="AL59" s="509" t="str">
        <f>IF(入力!M49="","",入力!M49)</f>
        <v/>
      </c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2"/>
      <c r="AY59" s="497" t="str">
        <f>IF(入力!P49="","",入力!P49)</f>
        <v/>
      </c>
      <c r="AZ59" s="498"/>
      <c r="BA59" s="498"/>
      <c r="BB59" s="498"/>
      <c r="BC59" s="498"/>
      <c r="BD59" s="498"/>
      <c r="BE59" s="499"/>
    </row>
    <row r="60" spans="2:57" ht="20.149999999999999" customHeight="1">
      <c r="B60" s="520"/>
      <c r="C60" s="521"/>
      <c r="D60" s="522"/>
      <c r="E60" s="513" t="str">
        <f>IF(AND(入力!C50&lt;&gt;"",入力!E50&lt;&gt;""),入力!C50&amp;" "&amp;入力!E50,"")</f>
        <v/>
      </c>
      <c r="F60" s="493"/>
      <c r="G60" s="493"/>
      <c r="H60" s="493"/>
      <c r="I60" s="493"/>
      <c r="J60" s="493"/>
      <c r="K60" s="493"/>
      <c r="L60" s="493"/>
      <c r="M60" s="493"/>
      <c r="N60" s="493"/>
      <c r="O60" s="494"/>
      <c r="P60" s="475"/>
      <c r="Q60" s="476"/>
      <c r="R60" s="477"/>
      <c r="S60" s="479"/>
      <c r="T60" s="467"/>
      <c r="U60" s="468"/>
      <c r="V60" s="483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484"/>
      <c r="AH60" s="484"/>
      <c r="AI60" s="484"/>
      <c r="AJ60" s="484"/>
      <c r="AK60" s="485"/>
      <c r="AL60" s="479"/>
      <c r="AM60" s="467"/>
      <c r="AN60" s="467"/>
      <c r="AO60" s="467"/>
      <c r="AP60" s="467"/>
      <c r="AQ60" s="467"/>
      <c r="AR60" s="467"/>
      <c r="AS60" s="467"/>
      <c r="AT60" s="467"/>
      <c r="AU60" s="467"/>
      <c r="AV60" s="467"/>
      <c r="AW60" s="467"/>
      <c r="AX60" s="468"/>
      <c r="AY60" s="489"/>
      <c r="AZ60" s="490"/>
      <c r="BA60" s="490"/>
      <c r="BB60" s="490"/>
      <c r="BC60" s="490"/>
      <c r="BD60" s="490"/>
      <c r="BE60" s="491"/>
    </row>
    <row r="61" spans="2:57" ht="11.5" customHeight="1">
      <c r="B61" s="520" t="str">
        <f>IF(入力!B51="","",入力!B51)</f>
        <v/>
      </c>
      <c r="C61" s="521"/>
      <c r="D61" s="522"/>
      <c r="E61" s="517" t="str">
        <f>IF(AND(入力!C51&lt;&gt;"",入力!E51&lt;&gt;""),入力!C51&amp;" "&amp;入力!E51,"")</f>
        <v/>
      </c>
      <c r="F61" s="518"/>
      <c r="G61" s="518"/>
      <c r="H61" s="518"/>
      <c r="I61" s="518"/>
      <c r="J61" s="518"/>
      <c r="K61" s="518"/>
      <c r="L61" s="518"/>
      <c r="M61" s="518"/>
      <c r="N61" s="518"/>
      <c r="O61" s="519"/>
      <c r="P61" s="506" t="str">
        <f>IF(入力!G51="","",入力!G51)</f>
        <v/>
      </c>
      <c r="Q61" s="507"/>
      <c r="R61" s="508"/>
      <c r="S61" s="509" t="str">
        <f>IF(入力!U51="","",入力!U51)</f>
        <v/>
      </c>
      <c r="T61" s="501"/>
      <c r="U61" s="502"/>
      <c r="V61" s="510" t="str">
        <f>IF(入力!I51="","",入力!I51)</f>
        <v/>
      </c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2"/>
      <c r="AL61" s="509" t="str">
        <f>IF(入力!M51="","",入力!M51)</f>
        <v/>
      </c>
      <c r="AM61" s="501"/>
      <c r="AN61" s="501"/>
      <c r="AO61" s="501"/>
      <c r="AP61" s="501"/>
      <c r="AQ61" s="501"/>
      <c r="AR61" s="501"/>
      <c r="AS61" s="501"/>
      <c r="AT61" s="501"/>
      <c r="AU61" s="501"/>
      <c r="AV61" s="501"/>
      <c r="AW61" s="501"/>
      <c r="AX61" s="502"/>
      <c r="AY61" s="497" t="str">
        <f>IF(入力!P51="","",入力!P51)</f>
        <v/>
      </c>
      <c r="AZ61" s="498"/>
      <c r="BA61" s="498"/>
      <c r="BB61" s="498"/>
      <c r="BC61" s="498"/>
      <c r="BD61" s="498"/>
      <c r="BE61" s="499"/>
    </row>
    <row r="62" spans="2:57" ht="20.149999999999999" customHeight="1" thickBot="1">
      <c r="B62" s="536"/>
      <c r="C62" s="537"/>
      <c r="D62" s="538"/>
      <c r="E62" s="526" t="str">
        <f>IF(AND(入力!C52&lt;&gt;"",入力!E52&lt;&gt;""),入力!C52&amp;" "&amp;入力!E52,"")</f>
        <v/>
      </c>
      <c r="F62" s="527"/>
      <c r="G62" s="527"/>
      <c r="H62" s="527"/>
      <c r="I62" s="527"/>
      <c r="J62" s="527"/>
      <c r="K62" s="527"/>
      <c r="L62" s="527"/>
      <c r="M62" s="527"/>
      <c r="N62" s="527"/>
      <c r="O62" s="528"/>
      <c r="P62" s="539"/>
      <c r="Q62" s="540"/>
      <c r="R62" s="541"/>
      <c r="S62" s="542"/>
      <c r="T62" s="543"/>
      <c r="U62" s="544"/>
      <c r="V62" s="545"/>
      <c r="W62" s="546"/>
      <c r="X62" s="546"/>
      <c r="Y62" s="546"/>
      <c r="Z62" s="546"/>
      <c r="AA62" s="546"/>
      <c r="AB62" s="546"/>
      <c r="AC62" s="546"/>
      <c r="AD62" s="546"/>
      <c r="AE62" s="546"/>
      <c r="AF62" s="546"/>
      <c r="AG62" s="546"/>
      <c r="AH62" s="546"/>
      <c r="AI62" s="546"/>
      <c r="AJ62" s="546"/>
      <c r="AK62" s="547"/>
      <c r="AL62" s="542"/>
      <c r="AM62" s="543"/>
      <c r="AN62" s="543"/>
      <c r="AO62" s="543"/>
      <c r="AP62" s="543"/>
      <c r="AQ62" s="543"/>
      <c r="AR62" s="543"/>
      <c r="AS62" s="543"/>
      <c r="AT62" s="543"/>
      <c r="AU62" s="543"/>
      <c r="AV62" s="543"/>
      <c r="AW62" s="543"/>
      <c r="AX62" s="544"/>
      <c r="AY62" s="523"/>
      <c r="AZ62" s="524"/>
      <c r="BA62" s="524"/>
      <c r="BB62" s="524"/>
      <c r="BC62" s="524"/>
      <c r="BD62" s="524"/>
      <c r="BE62" s="525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9" t="s">
        <v>163</v>
      </c>
      <c r="AN67" s="529"/>
      <c r="AO67" s="529"/>
      <c r="AP67" s="529"/>
      <c r="AQ67" s="529"/>
      <c r="AR67" s="529"/>
      <c r="AS67" s="529"/>
      <c r="AT67" s="529"/>
      <c r="AU67" s="529"/>
      <c r="AV67" s="530" t="str">
        <f>G31</f>
        <v>大場 昌己</v>
      </c>
      <c r="AW67" s="531"/>
      <c r="AX67" s="531"/>
      <c r="AY67" s="531"/>
      <c r="AZ67" s="531"/>
      <c r="BA67" s="531"/>
      <c r="BB67" s="531"/>
      <c r="BC67" s="531"/>
      <c r="BD67" s="531"/>
      <c r="BE67" s="532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9"/>
      <c r="AN68" s="529"/>
      <c r="AO68" s="529"/>
      <c r="AP68" s="529"/>
      <c r="AQ68" s="529"/>
      <c r="AR68" s="529"/>
      <c r="AS68" s="529"/>
      <c r="AT68" s="529"/>
      <c r="AU68" s="529"/>
      <c r="AV68" s="533"/>
      <c r="AW68" s="534"/>
      <c r="AX68" s="534"/>
      <c r="AY68" s="534"/>
      <c r="AZ68" s="534"/>
      <c r="BA68" s="534"/>
      <c r="BB68" s="534"/>
      <c r="BC68" s="534"/>
      <c r="BD68" s="534"/>
      <c r="BE68" s="535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1" sqref="B1:B3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48" t="s">
        <v>165</v>
      </c>
      <c r="B1" s="551" t="str">
        <f>IF(入力!$C$3="","",入力!$C$3)</f>
        <v>真壁バレーボールスポーツ少年団</v>
      </c>
      <c r="C1" s="89"/>
      <c r="D1" s="548" t="s">
        <v>165</v>
      </c>
      <c r="E1" s="551" t="str">
        <f>IF(入力!$C$3="","",入力!$C$3)</f>
        <v>真壁バレーボールスポーツ少年団</v>
      </c>
      <c r="F1" s="89"/>
      <c r="G1" s="548" t="s">
        <v>165</v>
      </c>
      <c r="H1" s="551" t="str">
        <f>IF(入力!$C$3="","",入力!$C$3)</f>
        <v>真壁バレーボールスポーツ少年団</v>
      </c>
      <c r="I1" s="89"/>
      <c r="J1" s="548" t="s">
        <v>165</v>
      </c>
      <c r="K1" s="551" t="str">
        <f>IF(入力!$C$3="","",入力!$C$3)</f>
        <v>真壁バレーボールスポーツ少年団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増渕 泰誠</v>
      </c>
      <c r="C7" s="93"/>
      <c r="D7" s="91" t="str">
        <f>IF(申込書!$B$35="","",申込書!$B$35)</f>
        <v>①</v>
      </c>
      <c r="E7" s="92" t="str">
        <f>IF(申込書!$E$36="","",申込書!$E$36)</f>
        <v>増渕 泰誠</v>
      </c>
      <c r="F7" s="93"/>
      <c r="G7" s="91" t="str">
        <f>IF(申込書!$B$35="","",申込書!$B$35)</f>
        <v>①</v>
      </c>
      <c r="H7" s="92" t="str">
        <f>IF(申込書!$E$36="","",申込書!$E$36)</f>
        <v>増渕 泰誠</v>
      </c>
      <c r="I7" s="93"/>
      <c r="J7" s="91" t="str">
        <f>IF(申込書!$B$35="","",申込書!$B$35)</f>
        <v>①</v>
      </c>
      <c r="K7" s="92" t="str">
        <f>IF(申込書!$E$36="","",申込書!$E$36)</f>
        <v>増渕 泰誠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笹澤 大翔</v>
      </c>
      <c r="C8" s="93"/>
      <c r="D8" s="91">
        <f>IF(申込書!$B$37="","",申込書!$B$37)</f>
        <v>2</v>
      </c>
      <c r="E8" s="92" t="str">
        <f>IF(申込書!$E$38="","",申込書!$E$38)</f>
        <v>笹澤 大翔</v>
      </c>
      <c r="F8" s="93"/>
      <c r="G8" s="91">
        <f>IF(申込書!$B$37="","",申込書!$B$37)</f>
        <v>2</v>
      </c>
      <c r="H8" s="92" t="str">
        <f>IF(申込書!$E$38="","",申込書!$E$38)</f>
        <v>笹澤 大翔</v>
      </c>
      <c r="I8" s="93"/>
      <c r="J8" s="91">
        <f>IF(申込書!$B$37="","",申込書!$B$37)</f>
        <v>2</v>
      </c>
      <c r="K8" s="92" t="str">
        <f>IF(申込書!$E$38="","",申込書!$E$38)</f>
        <v>笹澤 大翔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増渕 内檎</v>
      </c>
      <c r="C9" s="93"/>
      <c r="D9" s="91">
        <f>IF(申込書!$B$39="","",申込書!$B$39)</f>
        <v>3</v>
      </c>
      <c r="E9" s="92" t="str">
        <f>IF(申込書!$E$40="","",申込書!$E$40)</f>
        <v>増渕 内檎</v>
      </c>
      <c r="F9" s="93"/>
      <c r="G9" s="91">
        <f>IF(申込書!$B$39="","",申込書!$B$39)</f>
        <v>3</v>
      </c>
      <c r="H9" s="92" t="str">
        <f>IF(申込書!$E$40="","",申込書!$E$40)</f>
        <v>増渕 内檎</v>
      </c>
      <c r="I9" s="93"/>
      <c r="J9" s="91">
        <f>IF(申込書!$B$39="","",申込書!$B$39)</f>
        <v>3</v>
      </c>
      <c r="K9" s="92" t="str">
        <f>IF(申込書!$E$40="","",申込書!$E$40)</f>
        <v>増渕 内檎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渡辺 寛太</v>
      </c>
      <c r="C10" s="93"/>
      <c r="D10" s="91">
        <f>IF(申込書!$B$41="","",申込書!$B$41)</f>
        <v>4</v>
      </c>
      <c r="E10" s="92" t="str">
        <f>IF(申込書!$E$42="","",申込書!$E$42)</f>
        <v>渡辺 寛太</v>
      </c>
      <c r="F10" s="93"/>
      <c r="G10" s="91">
        <f>IF(申込書!$B$41="","",申込書!$B$41)</f>
        <v>4</v>
      </c>
      <c r="H10" s="92" t="str">
        <f>IF(申込書!$E$42="","",申込書!$E$42)</f>
        <v>渡辺 寛太</v>
      </c>
      <c r="I10" s="93"/>
      <c r="J10" s="91">
        <f>IF(申込書!$B$41="","",申込書!$B$41)</f>
        <v>4</v>
      </c>
      <c r="K10" s="92" t="str">
        <f>IF(申込書!$E$42="","",申込書!$E$42)</f>
        <v>渡辺 寛太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大場 創心</v>
      </c>
      <c r="C11" s="93"/>
      <c r="D11" s="91">
        <f>IF(申込書!$B$43="","",申込書!$B$43)</f>
        <v>5</v>
      </c>
      <c r="E11" s="92" t="str">
        <f>IF(申込書!$E$44="","",申込書!$E$44)</f>
        <v>大場 創心</v>
      </c>
      <c r="F11" s="93"/>
      <c r="G11" s="91">
        <f>IF(申込書!$B$43="","",申込書!$B$43)</f>
        <v>5</v>
      </c>
      <c r="H11" s="92" t="str">
        <f>IF(申込書!$E$44="","",申込書!$E$44)</f>
        <v>大場 創心</v>
      </c>
      <c r="I11" s="93"/>
      <c r="J11" s="91">
        <f>IF(申込書!$B$43="","",申込書!$B$43)</f>
        <v>5</v>
      </c>
      <c r="K11" s="92" t="str">
        <f>IF(申込書!$E$44="","",申込書!$E$44)</f>
        <v>大場 創心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大場 結翔</v>
      </c>
      <c r="C12" s="93"/>
      <c r="D12" s="91">
        <f>IF(申込書!$B$45="","",申込書!$B$45)</f>
        <v>6</v>
      </c>
      <c r="E12" s="92" t="str">
        <f>IF(申込書!$E$46="","",申込書!$E$46)</f>
        <v>大場 結翔</v>
      </c>
      <c r="F12" s="93"/>
      <c r="G12" s="91">
        <f>IF(申込書!$B$45="","",申込書!$B$45)</f>
        <v>6</v>
      </c>
      <c r="H12" s="92" t="str">
        <f>IF(申込書!$E$46="","",申込書!$E$46)</f>
        <v>大場 結翔</v>
      </c>
      <c r="I12" s="93"/>
      <c r="J12" s="91">
        <f>IF(申込書!$B$45="","",申込書!$B$45)</f>
        <v>6</v>
      </c>
      <c r="K12" s="92" t="str">
        <f>IF(申込書!$E$46="","",申込書!$E$46)</f>
        <v>大場 結翔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増渕 結仁</v>
      </c>
      <c r="C13" s="93"/>
      <c r="D13" s="91">
        <f>IF(申込書!$B$47="","",申込書!$B$47)</f>
        <v>7</v>
      </c>
      <c r="E13" s="92" t="str">
        <f>IF(申込書!$E$48="","",申込書!$E$48)</f>
        <v>増渕 結仁</v>
      </c>
      <c r="F13" s="93"/>
      <c r="G13" s="91">
        <f>IF(申込書!$B$47="","",申込書!$B$47)</f>
        <v>7</v>
      </c>
      <c r="H13" s="92" t="str">
        <f>IF(申込書!$E$48="","",申込書!$E$48)</f>
        <v>増渕 結仁</v>
      </c>
      <c r="I13" s="93"/>
      <c r="J13" s="91">
        <f>IF(申込書!$B$47="","",申込書!$B$47)</f>
        <v>7</v>
      </c>
      <c r="K13" s="92" t="str">
        <f>IF(申込書!$E$48="","",申込書!$E$48)</f>
        <v>増渕 結仁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増渕 匠</v>
      </c>
      <c r="C14" s="93"/>
      <c r="D14" s="91">
        <f>IF(申込書!$B$49="","",申込書!$B$49)</f>
        <v>8</v>
      </c>
      <c r="E14" s="92" t="str">
        <f>IF(申込書!$E$50="","",申込書!$E$50)</f>
        <v>増渕 匠</v>
      </c>
      <c r="F14" s="93"/>
      <c r="G14" s="91">
        <f>IF(申込書!$B$49="","",申込書!$B$49)</f>
        <v>8</v>
      </c>
      <c r="H14" s="92" t="str">
        <f>IF(申込書!$E$50="","",申込書!$E$50)</f>
        <v>増渕 匠</v>
      </c>
      <c r="I14" s="93"/>
      <c r="J14" s="91">
        <f>IF(申込書!$B$49="","",申込書!$B$49)</f>
        <v>8</v>
      </c>
      <c r="K14" s="92" t="str">
        <f>IF(申込書!$E$50="","",申込書!$E$50)</f>
        <v>増渕 匠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山口 虎太朗</v>
      </c>
      <c r="C15" s="93"/>
      <c r="D15" s="91">
        <f>IF(申込書!$B$51="","",申込書!$B$51)</f>
        <v>9</v>
      </c>
      <c r="E15" s="92" t="str">
        <f>IF(申込書!$E$52="","",申込書!$E$52)</f>
        <v>山口 虎太朗</v>
      </c>
      <c r="F15" s="93"/>
      <c r="G15" s="91">
        <f>IF(申込書!$B$51="","",申込書!$B$51)</f>
        <v>9</v>
      </c>
      <c r="H15" s="92" t="str">
        <f>IF(申込書!$E$52="","",申込書!$E$52)</f>
        <v>山口 虎太朗</v>
      </c>
      <c r="I15" s="93"/>
      <c r="J15" s="91">
        <f>IF(申込書!$B$51="","",申込書!$B$51)</f>
        <v>9</v>
      </c>
      <c r="K15" s="92" t="str">
        <f>IF(申込書!$E$52="","",申込書!$E$52)</f>
        <v>山口 虎太朗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大場 璃人</v>
      </c>
      <c r="C16" s="93"/>
      <c r="D16" s="91">
        <f>IF(申込書!$B$53="","",申込書!$B$53)</f>
        <v>10</v>
      </c>
      <c r="E16" s="92" t="str">
        <f>IF(申込書!$E$54="","",申込書!$E$54)</f>
        <v>大場 璃人</v>
      </c>
      <c r="F16" s="93"/>
      <c r="G16" s="91">
        <f>IF(申込書!$B$53="","",申込書!$B$53)</f>
        <v>10</v>
      </c>
      <c r="H16" s="92" t="str">
        <f>IF(申込書!$E$54="","",申込書!$E$54)</f>
        <v>大場 璃人</v>
      </c>
      <c r="I16" s="93"/>
      <c r="J16" s="91">
        <f>IF(申込書!$B$53="","",申込書!$B$53)</f>
        <v>10</v>
      </c>
      <c r="K16" s="92" t="str">
        <f>IF(申込書!$E$54="","",申込書!$E$54)</f>
        <v>大場 璃人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165</v>
      </c>
      <c r="B22" s="551" t="str">
        <f>IF(入力!$C$3="","",入力!$C$3)</f>
        <v>真壁バレーボールスポーツ少年団</v>
      </c>
      <c r="C22" s="89"/>
      <c r="D22" s="548" t="s">
        <v>165</v>
      </c>
      <c r="E22" s="551" t="str">
        <f>IF(入力!$C$3="","",入力!$C$3)</f>
        <v>真壁バレーボールスポーツ少年団</v>
      </c>
      <c r="F22" s="89"/>
      <c r="G22" s="548" t="s">
        <v>165</v>
      </c>
      <c r="H22" s="551" t="str">
        <f>IF(入力!$C$3="","",入力!$C$3)</f>
        <v>真壁バレーボールスポーツ少年団</v>
      </c>
      <c r="I22" s="89"/>
      <c r="J22" s="548" t="s">
        <v>165</v>
      </c>
      <c r="K22" s="551" t="str">
        <f>IF(入力!$C$3="","",入力!$C$3)</f>
        <v>真壁バレーボールスポーツ少年団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増渕 泰誠</v>
      </c>
      <c r="C28" s="93"/>
      <c r="D28" s="91" t="str">
        <f>IF(申込書!$B$35="","",申込書!$B$35)</f>
        <v>①</v>
      </c>
      <c r="E28" s="92" t="str">
        <f>IF(申込書!$E$36="","",申込書!$E$36)</f>
        <v>増渕 泰誠</v>
      </c>
      <c r="F28" s="93"/>
      <c r="G28" s="91" t="str">
        <f>IF(申込書!$B$35="","",申込書!$B$35)</f>
        <v>①</v>
      </c>
      <c r="H28" s="92" t="str">
        <f>IF(申込書!$E$36="","",申込書!$E$36)</f>
        <v>増渕 泰誠</v>
      </c>
      <c r="I28" s="93"/>
      <c r="J28" s="91" t="str">
        <f>IF(申込書!$B$35="","",申込書!$B$35)</f>
        <v>①</v>
      </c>
      <c r="K28" s="92" t="str">
        <f>IF(申込書!$E$36="","",申込書!$E$36)</f>
        <v>増渕 泰誠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笹澤 大翔</v>
      </c>
      <c r="C29" s="93"/>
      <c r="D29" s="91">
        <f>IF(申込書!$B$37="","",申込書!$B$37)</f>
        <v>2</v>
      </c>
      <c r="E29" s="92" t="str">
        <f>IF(申込書!$E$38="","",申込書!$E$38)</f>
        <v>笹澤 大翔</v>
      </c>
      <c r="F29" s="93"/>
      <c r="G29" s="91">
        <f>IF(申込書!$B$37="","",申込書!$B$37)</f>
        <v>2</v>
      </c>
      <c r="H29" s="92" t="str">
        <f>IF(申込書!$E$38="","",申込書!$E$38)</f>
        <v>笹澤 大翔</v>
      </c>
      <c r="I29" s="93"/>
      <c r="J29" s="91">
        <f>IF(申込書!$B$37="","",申込書!$B$37)</f>
        <v>2</v>
      </c>
      <c r="K29" s="92" t="str">
        <f>IF(申込書!$E$38="","",申込書!$E$38)</f>
        <v>笹澤 大翔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増渕 内檎</v>
      </c>
      <c r="C30" s="93"/>
      <c r="D30" s="91">
        <f>IF(申込書!$B$39="","",申込書!$B$39)</f>
        <v>3</v>
      </c>
      <c r="E30" s="92" t="str">
        <f>IF(申込書!$E$40="","",申込書!$E$40)</f>
        <v>増渕 内檎</v>
      </c>
      <c r="F30" s="93"/>
      <c r="G30" s="91">
        <f>IF(申込書!$B$39="","",申込書!$B$39)</f>
        <v>3</v>
      </c>
      <c r="H30" s="92" t="str">
        <f>IF(申込書!$E$40="","",申込書!$E$40)</f>
        <v>増渕 内檎</v>
      </c>
      <c r="I30" s="93"/>
      <c r="J30" s="91">
        <f>IF(申込書!$B$39="","",申込書!$B$39)</f>
        <v>3</v>
      </c>
      <c r="K30" s="92" t="str">
        <f>IF(申込書!$E$40="","",申込書!$E$40)</f>
        <v>増渕 内檎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渡辺 寛太</v>
      </c>
      <c r="C31" s="93"/>
      <c r="D31" s="91">
        <f>IF(申込書!$B$41="","",申込書!$B$41)</f>
        <v>4</v>
      </c>
      <c r="E31" s="92" t="str">
        <f>IF(申込書!$E$42="","",申込書!$E$42)</f>
        <v>渡辺 寛太</v>
      </c>
      <c r="F31" s="93"/>
      <c r="G31" s="91">
        <f>IF(申込書!$B$41="","",申込書!$B$41)</f>
        <v>4</v>
      </c>
      <c r="H31" s="92" t="str">
        <f>IF(申込書!$E$42="","",申込書!$E$42)</f>
        <v>渡辺 寛太</v>
      </c>
      <c r="I31" s="93"/>
      <c r="J31" s="91">
        <f>IF(申込書!$B$41="","",申込書!$B$41)</f>
        <v>4</v>
      </c>
      <c r="K31" s="92" t="str">
        <f>IF(申込書!$E$42="","",申込書!$E$42)</f>
        <v>渡辺 寛太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大場 創心</v>
      </c>
      <c r="C32" s="93"/>
      <c r="D32" s="91">
        <f>IF(申込書!$B$43="","",申込書!$B$43)</f>
        <v>5</v>
      </c>
      <c r="E32" s="92" t="str">
        <f>IF(申込書!$E$44="","",申込書!$E$44)</f>
        <v>大場 創心</v>
      </c>
      <c r="F32" s="93"/>
      <c r="G32" s="91">
        <f>IF(申込書!$B$43="","",申込書!$B$43)</f>
        <v>5</v>
      </c>
      <c r="H32" s="92" t="str">
        <f>IF(申込書!$E$44="","",申込書!$E$44)</f>
        <v>大場 創心</v>
      </c>
      <c r="I32" s="93"/>
      <c r="J32" s="91">
        <f>IF(申込書!$B$43="","",申込書!$B$43)</f>
        <v>5</v>
      </c>
      <c r="K32" s="92" t="str">
        <f>IF(申込書!$E$44="","",申込書!$E$44)</f>
        <v>大場 創心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大場 結翔</v>
      </c>
      <c r="C33" s="93"/>
      <c r="D33" s="91">
        <f>IF(申込書!$B$45="","",申込書!$B$45)</f>
        <v>6</v>
      </c>
      <c r="E33" s="92" t="str">
        <f>IF(申込書!$E$46="","",申込書!$E$46)</f>
        <v>大場 結翔</v>
      </c>
      <c r="F33" s="93"/>
      <c r="G33" s="91">
        <f>IF(申込書!$B$45="","",申込書!$B$45)</f>
        <v>6</v>
      </c>
      <c r="H33" s="92" t="str">
        <f>IF(申込書!$E$46="","",申込書!$E$46)</f>
        <v>大場 結翔</v>
      </c>
      <c r="I33" s="93"/>
      <c r="J33" s="91">
        <f>IF(申込書!$B$45="","",申込書!$B$45)</f>
        <v>6</v>
      </c>
      <c r="K33" s="92" t="str">
        <f>IF(申込書!$E$46="","",申込書!$E$46)</f>
        <v>大場 結翔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増渕 結仁</v>
      </c>
      <c r="C34" s="93"/>
      <c r="D34" s="91">
        <f>IF(申込書!$B$47="","",申込書!$B$47)</f>
        <v>7</v>
      </c>
      <c r="E34" s="92" t="str">
        <f>IF(申込書!$E$48="","",申込書!$E$48)</f>
        <v>増渕 結仁</v>
      </c>
      <c r="F34" s="93"/>
      <c r="G34" s="91">
        <f>IF(申込書!$B$47="","",申込書!$B$47)</f>
        <v>7</v>
      </c>
      <c r="H34" s="92" t="str">
        <f>IF(申込書!$E$48="","",申込書!$E$48)</f>
        <v>増渕 結仁</v>
      </c>
      <c r="I34" s="93"/>
      <c r="J34" s="91">
        <f>IF(申込書!$B$47="","",申込書!$B$47)</f>
        <v>7</v>
      </c>
      <c r="K34" s="92" t="str">
        <f>IF(申込書!$E$48="","",申込書!$E$48)</f>
        <v>増渕 結仁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増渕 匠</v>
      </c>
      <c r="C35" s="93"/>
      <c r="D35" s="91">
        <f>IF(申込書!$B$49="","",申込書!$B$49)</f>
        <v>8</v>
      </c>
      <c r="E35" s="92" t="str">
        <f>IF(申込書!$E$50="","",申込書!$E$50)</f>
        <v>増渕 匠</v>
      </c>
      <c r="F35" s="93"/>
      <c r="G35" s="91">
        <f>IF(申込書!$B$49="","",申込書!$B$49)</f>
        <v>8</v>
      </c>
      <c r="H35" s="92" t="str">
        <f>IF(申込書!$E$50="","",申込書!$E$50)</f>
        <v>増渕 匠</v>
      </c>
      <c r="I35" s="93"/>
      <c r="J35" s="91">
        <f>IF(申込書!$B$49="","",申込書!$B$49)</f>
        <v>8</v>
      </c>
      <c r="K35" s="92" t="str">
        <f>IF(申込書!$E$50="","",申込書!$E$50)</f>
        <v>増渕 匠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山口 虎太朗</v>
      </c>
      <c r="C36" s="93"/>
      <c r="D36" s="91">
        <f>IF(申込書!$B$51="","",申込書!$B$51)</f>
        <v>9</v>
      </c>
      <c r="E36" s="92" t="str">
        <f>IF(申込書!$E$52="","",申込書!$E$52)</f>
        <v>山口 虎太朗</v>
      </c>
      <c r="F36" s="93"/>
      <c r="G36" s="91">
        <f>IF(申込書!$B$51="","",申込書!$B$51)</f>
        <v>9</v>
      </c>
      <c r="H36" s="92" t="str">
        <f>IF(申込書!$E$52="","",申込書!$E$52)</f>
        <v>山口 虎太朗</v>
      </c>
      <c r="I36" s="93"/>
      <c r="J36" s="91">
        <f>IF(申込書!$B$51="","",申込書!$B$51)</f>
        <v>9</v>
      </c>
      <c r="K36" s="92" t="str">
        <f>IF(申込書!$E$52="","",申込書!$E$52)</f>
        <v>山口 虎太朗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大場 璃人</v>
      </c>
      <c r="C37" s="93"/>
      <c r="D37" s="91">
        <f>IF(申込書!$B$53="","",申込書!$B$53)</f>
        <v>10</v>
      </c>
      <c r="E37" s="92" t="str">
        <f>IF(申込書!$E$54="","",申込書!$E$54)</f>
        <v>大場 璃人</v>
      </c>
      <c r="F37" s="93"/>
      <c r="G37" s="91">
        <f>IF(申込書!$B$53="","",申込書!$B$53)</f>
        <v>10</v>
      </c>
      <c r="H37" s="92" t="str">
        <f>IF(申込書!$E$54="","",申込書!$E$54)</f>
        <v>大場 璃人</v>
      </c>
      <c r="I37" s="93"/>
      <c r="J37" s="91">
        <f>IF(申込書!$B$53="","",申込書!$B$53)</f>
        <v>10</v>
      </c>
      <c r="K37" s="92" t="str">
        <f>IF(申込書!$E$54="","",申込書!$E$54)</f>
        <v>大場 璃人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165</v>
      </c>
      <c r="B43" s="551" t="str">
        <f>IF(入力!$C$3="","",入力!$C$3)</f>
        <v>真壁バレーボールスポーツ少年団</v>
      </c>
      <c r="C43" s="89"/>
      <c r="D43" s="548" t="s">
        <v>165</v>
      </c>
      <c r="E43" s="551" t="str">
        <f>IF(入力!$C$3="","",入力!$C$3)</f>
        <v>真壁バレーボールスポーツ少年団</v>
      </c>
      <c r="F43" s="89"/>
      <c r="G43" s="548" t="s">
        <v>165</v>
      </c>
      <c r="H43" s="551" t="str">
        <f>IF(入力!$C$3="","",入力!$C$3)</f>
        <v>真壁バレーボールスポーツ少年団</v>
      </c>
      <c r="I43" s="89"/>
      <c r="J43" s="548" t="s">
        <v>165</v>
      </c>
      <c r="K43" s="551" t="str">
        <f>IF(入力!$C$3="","",入力!$C$3)</f>
        <v>真壁バレーボールスポーツ少年団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増渕 泰誠</v>
      </c>
      <c r="C49" s="93"/>
      <c r="D49" s="91" t="str">
        <f>IF(申込書!$B$35="","",申込書!$B$35)</f>
        <v>①</v>
      </c>
      <c r="E49" s="92" t="str">
        <f>IF(申込書!$E$36="","",申込書!$E$36)</f>
        <v>増渕 泰誠</v>
      </c>
      <c r="F49" s="93"/>
      <c r="G49" s="91" t="str">
        <f>IF(申込書!$B$35="","",申込書!$B$35)</f>
        <v>①</v>
      </c>
      <c r="H49" s="92" t="str">
        <f>IF(申込書!$E$36="","",申込書!$E$36)</f>
        <v>増渕 泰誠</v>
      </c>
      <c r="I49" s="93"/>
      <c r="J49" s="91" t="str">
        <f>IF(申込書!$B$35="","",申込書!$B$35)</f>
        <v>①</v>
      </c>
      <c r="K49" s="92" t="str">
        <f>IF(申込書!$E$36="","",申込書!$E$36)</f>
        <v>増渕 泰誠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笹澤 大翔</v>
      </c>
      <c r="C50" s="93"/>
      <c r="D50" s="91">
        <f>IF(申込書!$B$37="","",申込書!$B$37)</f>
        <v>2</v>
      </c>
      <c r="E50" s="92" t="str">
        <f>IF(申込書!$E$38="","",申込書!$E$38)</f>
        <v>笹澤 大翔</v>
      </c>
      <c r="F50" s="93"/>
      <c r="G50" s="91">
        <f>IF(申込書!$B$37="","",申込書!$B$37)</f>
        <v>2</v>
      </c>
      <c r="H50" s="92" t="str">
        <f>IF(申込書!$E$38="","",申込書!$E$38)</f>
        <v>笹澤 大翔</v>
      </c>
      <c r="I50" s="93"/>
      <c r="J50" s="91">
        <f>IF(申込書!$B$37="","",申込書!$B$37)</f>
        <v>2</v>
      </c>
      <c r="K50" s="92" t="str">
        <f>IF(申込書!$E$38="","",申込書!$E$38)</f>
        <v>笹澤 大翔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増渕 内檎</v>
      </c>
      <c r="C51" s="93"/>
      <c r="D51" s="91">
        <f>IF(申込書!$B$39="","",申込書!$B$39)</f>
        <v>3</v>
      </c>
      <c r="E51" s="92" t="str">
        <f>IF(申込書!$E$40="","",申込書!$E$40)</f>
        <v>増渕 内檎</v>
      </c>
      <c r="F51" s="93"/>
      <c r="G51" s="91">
        <f>IF(申込書!$B$39="","",申込書!$B$39)</f>
        <v>3</v>
      </c>
      <c r="H51" s="92" t="str">
        <f>IF(申込書!$E$40="","",申込書!$E$40)</f>
        <v>増渕 内檎</v>
      </c>
      <c r="I51" s="93"/>
      <c r="J51" s="91">
        <f>IF(申込書!$B$39="","",申込書!$B$39)</f>
        <v>3</v>
      </c>
      <c r="K51" s="92" t="str">
        <f>IF(申込書!$E$40="","",申込書!$E$40)</f>
        <v>増渕 内檎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渡辺 寛太</v>
      </c>
      <c r="C52" s="93"/>
      <c r="D52" s="91">
        <f>IF(申込書!$B$41="","",申込書!$B$41)</f>
        <v>4</v>
      </c>
      <c r="E52" s="92" t="str">
        <f>IF(申込書!$E$42="","",申込書!$E$42)</f>
        <v>渡辺 寛太</v>
      </c>
      <c r="F52" s="93"/>
      <c r="G52" s="91">
        <f>IF(申込書!$B$41="","",申込書!$B$41)</f>
        <v>4</v>
      </c>
      <c r="H52" s="92" t="str">
        <f>IF(申込書!$E$42="","",申込書!$E$42)</f>
        <v>渡辺 寛太</v>
      </c>
      <c r="I52" s="93"/>
      <c r="J52" s="91">
        <f>IF(申込書!$B$41="","",申込書!$B$41)</f>
        <v>4</v>
      </c>
      <c r="K52" s="92" t="str">
        <f>IF(申込書!$E$42="","",申込書!$E$42)</f>
        <v>渡辺 寛太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大場 創心</v>
      </c>
      <c r="C53" s="93"/>
      <c r="D53" s="91">
        <f>IF(申込書!$B$43="","",申込書!$B$43)</f>
        <v>5</v>
      </c>
      <c r="E53" s="92" t="str">
        <f>IF(申込書!$E$44="","",申込書!$E$44)</f>
        <v>大場 創心</v>
      </c>
      <c r="F53" s="93"/>
      <c r="G53" s="91">
        <f>IF(申込書!$B$43="","",申込書!$B$43)</f>
        <v>5</v>
      </c>
      <c r="H53" s="92" t="str">
        <f>IF(申込書!$E$44="","",申込書!$E$44)</f>
        <v>大場 創心</v>
      </c>
      <c r="I53" s="93"/>
      <c r="J53" s="91">
        <f>IF(申込書!$B$43="","",申込書!$B$43)</f>
        <v>5</v>
      </c>
      <c r="K53" s="92" t="str">
        <f>IF(申込書!$E$44="","",申込書!$E$44)</f>
        <v>大場 創心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大場 結翔</v>
      </c>
      <c r="C54" s="93"/>
      <c r="D54" s="91">
        <f>IF(申込書!$B$45="","",申込書!$B$45)</f>
        <v>6</v>
      </c>
      <c r="E54" s="92" t="str">
        <f>IF(申込書!$E$46="","",申込書!$E$46)</f>
        <v>大場 結翔</v>
      </c>
      <c r="F54" s="93"/>
      <c r="G54" s="91">
        <f>IF(申込書!$B$45="","",申込書!$B$45)</f>
        <v>6</v>
      </c>
      <c r="H54" s="92" t="str">
        <f>IF(申込書!$E$46="","",申込書!$E$46)</f>
        <v>大場 結翔</v>
      </c>
      <c r="I54" s="93"/>
      <c r="J54" s="91">
        <f>IF(申込書!$B$45="","",申込書!$B$45)</f>
        <v>6</v>
      </c>
      <c r="K54" s="92" t="str">
        <f>IF(申込書!$E$46="","",申込書!$E$46)</f>
        <v>大場 結翔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増渕 結仁</v>
      </c>
      <c r="C55" s="93"/>
      <c r="D55" s="91">
        <f>IF(申込書!$B$47="","",申込書!$B$47)</f>
        <v>7</v>
      </c>
      <c r="E55" s="92" t="str">
        <f>IF(申込書!$E$48="","",申込書!$E$48)</f>
        <v>増渕 結仁</v>
      </c>
      <c r="F55" s="93"/>
      <c r="G55" s="91">
        <f>IF(申込書!$B$47="","",申込書!$B$47)</f>
        <v>7</v>
      </c>
      <c r="H55" s="92" t="str">
        <f>IF(申込書!$E$48="","",申込書!$E$48)</f>
        <v>増渕 結仁</v>
      </c>
      <c r="I55" s="93"/>
      <c r="J55" s="91">
        <f>IF(申込書!$B$47="","",申込書!$B$47)</f>
        <v>7</v>
      </c>
      <c r="K55" s="92" t="str">
        <f>IF(申込書!$E$48="","",申込書!$E$48)</f>
        <v>増渕 結仁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増渕 匠</v>
      </c>
      <c r="C56" s="93"/>
      <c r="D56" s="91">
        <f>IF(申込書!$B$49="","",申込書!$B$49)</f>
        <v>8</v>
      </c>
      <c r="E56" s="92" t="str">
        <f>IF(申込書!$E$50="","",申込書!$E$50)</f>
        <v>増渕 匠</v>
      </c>
      <c r="F56" s="93"/>
      <c r="G56" s="91">
        <f>IF(申込書!$B$49="","",申込書!$B$49)</f>
        <v>8</v>
      </c>
      <c r="H56" s="92" t="str">
        <f>IF(申込書!$E$50="","",申込書!$E$50)</f>
        <v>増渕 匠</v>
      </c>
      <c r="I56" s="93"/>
      <c r="J56" s="91">
        <f>IF(申込書!$B$49="","",申込書!$B$49)</f>
        <v>8</v>
      </c>
      <c r="K56" s="92" t="str">
        <f>IF(申込書!$E$50="","",申込書!$E$50)</f>
        <v>増渕 匠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山口 虎太朗</v>
      </c>
      <c r="C57" s="93"/>
      <c r="D57" s="91">
        <f>IF(申込書!$B$51="","",申込書!$B$51)</f>
        <v>9</v>
      </c>
      <c r="E57" s="92" t="str">
        <f>IF(申込書!$E$52="","",申込書!$E$52)</f>
        <v>山口 虎太朗</v>
      </c>
      <c r="F57" s="93"/>
      <c r="G57" s="91">
        <f>IF(申込書!$B$51="","",申込書!$B$51)</f>
        <v>9</v>
      </c>
      <c r="H57" s="92" t="str">
        <f>IF(申込書!$E$52="","",申込書!$E$52)</f>
        <v>山口 虎太朗</v>
      </c>
      <c r="I57" s="93"/>
      <c r="J57" s="91">
        <f>IF(申込書!$B$51="","",申込書!$B$51)</f>
        <v>9</v>
      </c>
      <c r="K57" s="92" t="str">
        <f>IF(申込書!$E$52="","",申込書!$E$52)</f>
        <v>山口 虎太朗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大場 璃人</v>
      </c>
      <c r="C58" s="93"/>
      <c r="D58" s="91">
        <f>IF(申込書!$B$53="","",申込書!$B$53)</f>
        <v>10</v>
      </c>
      <c r="E58" s="92" t="str">
        <f>IF(申込書!$E$54="","",申込書!$E$54)</f>
        <v>大場 璃人</v>
      </c>
      <c r="F58" s="93"/>
      <c r="G58" s="91">
        <f>IF(申込書!$B$53="","",申込書!$B$53)</f>
        <v>10</v>
      </c>
      <c r="H58" s="92" t="str">
        <f>IF(申込書!$E$54="","",申込書!$E$54)</f>
        <v>大場 璃人</v>
      </c>
      <c r="I58" s="93"/>
      <c r="J58" s="91">
        <f>IF(申込書!$B$53="","",申込書!$B$53)</f>
        <v>10</v>
      </c>
      <c r="K58" s="92" t="str">
        <f>IF(申込書!$E$54="","",申込書!$E$54)</f>
        <v>大場 璃人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男子</v>
      </c>
      <c r="I5" s="9">
        <f>入力!Y25</f>
        <v>15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430173081</v>
      </c>
      <c r="B7" s="13" t="str">
        <f>IF(入力!C3="","",入力!C3)</f>
        <v>真壁バレーボールスポーツ少年団</v>
      </c>
      <c r="C7" s="13" t="str">
        <f>IF(入力!C2="","",入力!C2)</f>
        <v>マカベバレーボールスポーツシュネンダン</v>
      </c>
      <c r="D7" s="13" t="str">
        <f>IF(入力!AE3="","",入力!AE3)</f>
        <v>茨城県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ＪＲ水戸線</v>
      </c>
      <c r="S7" s="13" t="str">
        <f>IF(入力!AE5="","",入力!AE5)</f>
        <v>岩瀬</v>
      </c>
      <c r="T7" s="13"/>
      <c r="U7" s="13">
        <f>IF(入力!C4="","",入力!C4)</f>
        <v>430173081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大場</v>
      </c>
      <c r="D16" s="13" t="str">
        <f>IF(入力!E8="","",入力!E8)</f>
        <v>昌己</v>
      </c>
      <c r="E16" s="13" t="str">
        <f>IF(入力!C7="","",入力!C7)</f>
        <v>オオバ</v>
      </c>
      <c r="F16" s="13" t="str">
        <f>IF(入力!E7="","",入力!E7)</f>
        <v>マサミ</v>
      </c>
      <c r="G16" s="13">
        <f>IF(入力!G7="","",入力!G7)</f>
        <v>506662380</v>
      </c>
      <c r="H16" s="13" t="str">
        <f>IF(入力!J7="","",入力!J7)</f>
        <v/>
      </c>
      <c r="I16" s="13" t="str">
        <f>IF(入力!M7="","",入力!M7)</f>
        <v>0378481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300</v>
      </c>
      <c r="S16" s="13" t="str">
        <f>IF(入力!W7="","",入力!W7)</f>
        <v>4405</v>
      </c>
      <c r="T16" s="13" t="str">
        <f>IF(入力!P8="","",入力!P8)</f>
        <v>茨城県桜川市真壁町桜井298番地5</v>
      </c>
      <c r="U16" s="13" t="str">
        <f>IF(入力!AL7="","",入力!AL7)</f>
        <v>090</v>
      </c>
      <c r="V16" s="13" t="str">
        <f>IF(入力!AK8="","",入力!AK8)</f>
        <v>4373</v>
      </c>
      <c r="W16" s="13" t="str">
        <f>IF(入力!AP8="","",入力!AP8)</f>
        <v>9415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渡辺</v>
      </c>
      <c r="D17" s="13" t="str">
        <f>IF(入力!E10="","",入力!E10)</f>
        <v>健一</v>
      </c>
      <c r="E17" s="13" t="str">
        <f>IF(入力!C9="","",入力!C9)</f>
        <v>ワタナベ</v>
      </c>
      <c r="F17" s="13" t="str">
        <f>IF(入力!E9="","",入力!E9)</f>
        <v>ケンイチ</v>
      </c>
      <c r="G17" s="13">
        <f>IF(入力!G9="","",入力!G9)</f>
        <v>514939751</v>
      </c>
      <c r="H17" s="13" t="str">
        <f>IF(入力!J9="","",入力!J9)</f>
        <v/>
      </c>
      <c r="I17" s="13" t="str">
        <f>IF(入力!M9="","",入力!M9)</f>
        <v>0426532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300</v>
      </c>
      <c r="S17" s="13" t="str">
        <f>IF(入力!W9="","",入力!W9)</f>
        <v>4411</v>
      </c>
      <c r="T17" s="13" t="str">
        <f>IF(入力!P10="","",入力!P10)</f>
        <v>茨城県桜川市真壁町田145番地1</v>
      </c>
      <c r="U17" s="13" t="str">
        <f>IF(入力!AL9="","",入力!AL9)</f>
        <v>090</v>
      </c>
      <c r="V17" s="13" t="str">
        <f>IF(入力!AK10="","",入力!AK10)</f>
        <v>2558</v>
      </c>
      <c r="W17" s="13" t="str">
        <f>IF(入力!AP10="","",入力!AP10)</f>
        <v>4393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増渕</v>
      </c>
      <c r="D20" s="13" t="str">
        <f>IF(入力!E12="","",入力!E12)</f>
        <v>雅之</v>
      </c>
      <c r="E20" s="13" t="str">
        <f>IF(入力!C11="","",入力!C11)</f>
        <v>マスブチ</v>
      </c>
      <c r="F20" s="13" t="str">
        <f>IF(入力!E11="","",入力!E11)</f>
        <v>マサユキ</v>
      </c>
      <c r="G20" s="13">
        <f>IF(入力!G11="","",入力!G11)</f>
        <v>520721461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300</v>
      </c>
      <c r="S20" s="13" t="str">
        <f>IF(入力!W11="","",入力!W11)</f>
        <v>4417</v>
      </c>
      <c r="T20" s="13" t="str">
        <f>IF(入力!P12="","",入力!P12)</f>
        <v>茨城県桜川市真壁町飯塚903番地1</v>
      </c>
      <c r="U20" s="13" t="str">
        <f>IF(入力!AL11="","",入力!AL11)</f>
        <v>090</v>
      </c>
      <c r="V20" s="13" t="str">
        <f>IF(入力!AK12="","",入力!AK12)</f>
        <v>1615</v>
      </c>
      <c r="W20" s="13" t="str">
        <f>IF(入力!AP12="","",入力!AP12)</f>
        <v>7575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大場</v>
      </c>
      <c r="D22" s="13" t="str">
        <f>IF(入力!E16="","",入力!E16)</f>
        <v>昌己</v>
      </c>
      <c r="E22" s="13" t="str">
        <f>IF(入力!C15="","",入力!C15)</f>
        <v>オオバ</v>
      </c>
      <c r="F22" s="13" t="str">
        <f>IF(入力!E15="","",入力!E15)</f>
        <v>マサミ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>090</v>
      </c>
      <c r="O22" s="13">
        <f>IF(入力!E21="","",入力!E21)</f>
        <v>4373</v>
      </c>
      <c r="P22" s="13">
        <f>IF(入力!G21="","",入力!G21)</f>
        <v>9415</v>
      </c>
      <c r="Q22" s="13"/>
      <c r="R22" s="13" t="str">
        <f>IF(入力!R15="","",入力!R15)</f>
        <v>300</v>
      </c>
      <c r="S22" s="13" t="str">
        <f>IF(入力!W15="","",入力!W15)</f>
        <v>4405</v>
      </c>
      <c r="T22" s="13" t="str">
        <f>IF(入力!P16="","",入力!P16)</f>
        <v>茨城県桜川市真壁町桜井298番地5</v>
      </c>
      <c r="U22" s="13" t="str">
        <f>IF(入力!AL15="","",入力!AL15)</f>
        <v>090</v>
      </c>
      <c r="V22" s="13" t="str">
        <f>IF(入力!AK16="","",入力!AK16)</f>
        <v>4373</v>
      </c>
      <c r="W22" s="13" t="str">
        <f>IF(入力!AP16="","",入力!AP16)</f>
        <v>9415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makabe.jvc@gmail.com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増渕</v>
      </c>
      <c r="D24" s="51" t="str">
        <f>VLOOKUP($B$51,$A$53:$F$352,4)</f>
        <v>泰誠</v>
      </c>
      <c r="E24" s="51" t="str">
        <f>VLOOKUP($B$51,$A$53:$F$352,5)</f>
        <v>マスブチ</v>
      </c>
      <c r="F24" s="51" t="str">
        <f>VLOOKUP($B$51,$A$53:$F$352,6)</f>
        <v>タイセイ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増渕</v>
      </c>
      <c r="D53" s="13" t="str">
        <f>IF(入力!E26="","",入力!E26)</f>
        <v>泰誠</v>
      </c>
      <c r="E53" s="13" t="str">
        <f>IF(入力!C25="","",入力!C25)</f>
        <v>マスブチ</v>
      </c>
      <c r="F53" s="13" t="str">
        <f>IF(入力!E25="","",入力!E25)</f>
        <v>タイセイ</v>
      </c>
      <c r="G53" s="13">
        <f>IF(入力!M25="","",入力!M25)</f>
        <v>516987442</v>
      </c>
      <c r="H53" s="13" t="str">
        <f>IF(入力!I25="","",入力!I25)</f>
        <v>桜川市立桃山学園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笹澤</v>
      </c>
      <c r="D54" s="13" t="str">
        <f>IF(入力!E28="","",入力!E28)</f>
        <v>大翔</v>
      </c>
      <c r="E54" s="13" t="str">
        <f>IF(入力!C27="","",入力!C27)</f>
        <v>ササザワ</v>
      </c>
      <c r="F54" s="13" t="str">
        <f>IF(入力!E27="","",入力!E27)</f>
        <v>ヤマト</v>
      </c>
      <c r="G54" s="13">
        <f>IF(入力!M27="","",入力!M27)</f>
        <v>520692662</v>
      </c>
      <c r="H54" s="13" t="str">
        <f>IF(入力!I27="","",入力!I27)</f>
        <v>桜川市立樺穂小学校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増渕</v>
      </c>
      <c r="D55" s="13" t="str">
        <f>IF(入力!E30="","",入力!E30)</f>
        <v>内檎</v>
      </c>
      <c r="E55" s="13" t="str">
        <f>IF(入力!C29="","",入力!C29)</f>
        <v>マスブチ</v>
      </c>
      <c r="F55" s="13" t="str">
        <f>IF(入力!E29="","",入力!E29)</f>
        <v>ダイゴ</v>
      </c>
      <c r="G55" s="13">
        <f>IF(入力!M29="","",入力!M29)</f>
        <v>521470788</v>
      </c>
      <c r="H55" s="13" t="str">
        <f>IF(入力!I29="","",入力!I29)</f>
        <v>桜川市立桃山学園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渡辺</v>
      </c>
      <c r="D56" s="13" t="str">
        <f>IF(入力!E32="","",入力!E32)</f>
        <v>寛太</v>
      </c>
      <c r="E56" s="13" t="str">
        <f>IF(入力!C31="","",入力!C31)</f>
        <v>ワタナベ</v>
      </c>
      <c r="F56" s="13" t="str">
        <f>IF(入力!E31="","",入力!E31)</f>
        <v>カンタ</v>
      </c>
      <c r="G56" s="13">
        <f>IF(入力!M31="","",入力!M31)</f>
        <v>518916909</v>
      </c>
      <c r="H56" s="13" t="str">
        <f>IF(入力!I31="","",入力!I31)</f>
        <v>桜川市立桃山学園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大場</v>
      </c>
      <c r="D57" s="13" t="str">
        <f>IF(入力!E34="","",入力!E34)</f>
        <v>創心</v>
      </c>
      <c r="E57" s="13" t="str">
        <f>IF(入力!C33="","",入力!C33)</f>
        <v>オオバ</v>
      </c>
      <c r="F57" s="13" t="str">
        <f>IF(入力!E33="","",入力!E33)</f>
        <v>ソウシ</v>
      </c>
      <c r="G57" s="13">
        <f>IF(入力!M33="","",入力!M33)</f>
        <v>518916916</v>
      </c>
      <c r="H57" s="13" t="str">
        <f>IF(入力!I33="","",入力!I33)</f>
        <v>桜川市立樺穂小学校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大場</v>
      </c>
      <c r="D58" s="13" t="str">
        <f>IF(入力!E36="","",入力!E36)</f>
        <v>結翔</v>
      </c>
      <c r="E58" s="13" t="str">
        <f>IF(入力!C35="","",入力!C35)</f>
        <v>オオバ</v>
      </c>
      <c r="F58" s="13" t="str">
        <f>IF(入力!E35="","",入力!E35)</f>
        <v>ユイト</v>
      </c>
      <c r="G58" s="13">
        <f>IF(入力!M35="","",入力!M35)</f>
        <v>518916923</v>
      </c>
      <c r="H58" s="13" t="str">
        <f>IF(入力!I35="","",入力!I35)</f>
        <v>桜川市立樺穂小学校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増渕</v>
      </c>
      <c r="D59" s="13" t="str">
        <f>IF(入力!E38="","",入力!E38)</f>
        <v>結仁</v>
      </c>
      <c r="E59" s="13" t="str">
        <f>IF(入力!C37="","",入力!C37)</f>
        <v>マスブチ</v>
      </c>
      <c r="F59" s="13" t="str">
        <f>IF(入力!E37="","",入力!E37)</f>
        <v>ユイト</v>
      </c>
      <c r="G59" s="13">
        <f>IF(入力!M37="","",入力!M37)</f>
        <v>519962066</v>
      </c>
      <c r="H59" s="13" t="str">
        <f>IF(入力!I37="","",入力!I37)</f>
        <v>桜川市立桃山学園</v>
      </c>
      <c r="I59" s="13">
        <f>IF(入力!G37="","",入力!G37)</f>
        <v>3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増渕</v>
      </c>
      <c r="D60" s="13" t="str">
        <f>IF(入力!E40="","",入力!E40)</f>
        <v>匠</v>
      </c>
      <c r="E60" s="13" t="str">
        <f>IF(入力!C39="","",入力!C39)</f>
        <v>マスブチ</v>
      </c>
      <c r="F60" s="13" t="str">
        <f>IF(入力!E39="","",入力!E39)</f>
        <v>タクミ</v>
      </c>
      <c r="G60" s="13">
        <f>IF(入力!M39="","",入力!M39)</f>
        <v>520824100</v>
      </c>
      <c r="H60" s="13" t="str">
        <f>IF(入力!I39="","",入力!I39)</f>
        <v>桜川市立桃山学園</v>
      </c>
      <c r="I60" s="13">
        <f>IF(入力!G39="","",入力!G39)</f>
        <v>2</v>
      </c>
      <c r="J60" s="13">
        <f>IF(入力!P39="","",入力!P39)</f>
        <v>124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山口</v>
      </c>
      <c r="D61" s="13" t="str">
        <f>IF(入力!E42="","",入力!E42)</f>
        <v>虎太朗</v>
      </c>
      <c r="E61" s="13" t="str">
        <f>IF(入力!C41="","",入力!C41)</f>
        <v>ヤマグチ</v>
      </c>
      <c r="F61" s="13" t="str">
        <f>IF(入力!E41="","",入力!E41)</f>
        <v>コタロウ</v>
      </c>
      <c r="G61" s="13">
        <f>IF(入力!M41="","",入力!M41)</f>
        <v>520856910</v>
      </c>
      <c r="H61" s="13" t="str">
        <f>IF(入力!I41="","",入力!I41)</f>
        <v>桜川市立樺穂小学校</v>
      </c>
      <c r="I61" s="13">
        <f>IF(入力!G41="","",入力!G41)</f>
        <v>2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大場</v>
      </c>
      <c r="D62" s="13" t="str">
        <f>IF(入力!E44="","",入力!E44)</f>
        <v>璃人</v>
      </c>
      <c r="E62" s="13" t="str">
        <f>IF(入力!C43="","",入力!C43)</f>
        <v>オオバ</v>
      </c>
      <c r="F62" s="13" t="str">
        <f>IF(入力!E43="","",入力!E43)</f>
        <v>リヒト</v>
      </c>
      <c r="G62" s="13">
        <f>IF(入力!M43="","",入力!M43)</f>
        <v>521470795</v>
      </c>
      <c r="H62" s="13" t="str">
        <f>IF(入力!I43="","",入力!I43)</f>
        <v>桜川市立樺穂小学校</v>
      </c>
      <c r="I62" s="13">
        <f>IF(入力!G43="","",入力!G43)</f>
        <v>2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MASAMI OHBA</cp:lastModifiedBy>
  <cp:lastPrinted>2016-05-09T15:17:35Z</cp:lastPrinted>
  <dcterms:created xsi:type="dcterms:W3CDTF">2014-04-05T09:56:00Z</dcterms:created>
  <dcterms:modified xsi:type="dcterms:W3CDTF">2022-10-30T02:04:02Z</dcterms:modified>
</cp:coreProperties>
</file>